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3_Форма раскрытия информации" sheetId="1" r:id="rId1"/>
  </sheets>
  <externalReferences>
    <externalReference r:id="rId2"/>
  </externalReferences>
  <definedNames>
    <definedName name="AAB_Addin5" hidden="1">"AAB_Description for addin 5,Description for addin 5,Description for addin 5,Description for addin 5,Description for addin 5,Description for addin 5"</definedName>
    <definedName name="anscount" hidden="1">1</definedName>
    <definedName name="AS2DocOpenMode" hidden="1">"AS2DocumentBrowse"</definedName>
    <definedName name="AS2NamedRange" hidden="1">5</definedName>
    <definedName name="CALC_AMORT_FACT_ADD_ESX">'[1]32_Расчет амортизации'!$G$242</definedName>
    <definedName name="CALC_AMORT_FACT_REG_DATA">'[1]32_Расчет амортизации'!$AK$23:$AK$264,'[1]32_Расчет амортизации'!$BD$23:$BL$264</definedName>
    <definedName name="CALC_AMORT_TYPE">'[1]32_Расчет амортизации'!#REF!</definedName>
    <definedName name="CHECK_LINK_RANGE_1">"Калькуляция!$I$11:$I$132"</definedName>
    <definedName name="EZ_DPR">[1]TECHSHEET!$K$51:$K$52</definedName>
    <definedName name="fgh">{"'РП (2)'!$A$5:$S$150"}</definedName>
    <definedName name="fghh">{"'РП (2)'!$A$5:$S$150"}</definedName>
    <definedName name="FIRST_PERIOD_IN_LT">[1]Титульный!$E$19</definedName>
    <definedName name="FSK_18_REG_DATA">'[1]18_ФСК'!$K$20:$K$38,'[1]18_ФСК'!$O$20:$O$38</definedName>
    <definedName name="gfg">{"'РП (2)'!$A$5:$S$150"}</definedName>
    <definedName name="god">[1]Титульный!$E$23</definedName>
    <definedName name="GUID_VALUE">"NO"</definedName>
    <definedName name="hghy6">{"'РП (2)'!$A$5:$S$150"}</definedName>
    <definedName name="hh">{"'РП (2)'!$A$5:$S$150"}</definedName>
    <definedName name="INFORMATION_TO_LIST">[1]TECHSHEET!$N$36:$N$37</definedName>
    <definedName name="INN">[1]Титульный!$E$13</definedName>
    <definedName name="KPP">[1]Титульный!$E$14</definedName>
    <definedName name="LEVEL_VOLTAGE">[1]TECHSHEET!$N$21:$N$25</definedName>
    <definedName name="limcount" hidden="1">1</definedName>
    <definedName name="List18_REG_DATA">'[1]Налог на имущество'!$P$18:$P$23,'[1]Налог на имущество'!$S$18:$S$23</definedName>
    <definedName name="List19_REG_DATA">'[1]Налог на прибыль'!$P$18:$P$29,'[1]Налог на прибыль'!$S$18:$S$29</definedName>
    <definedName name="logic">[1]TECHSHEET!$O$10:$O$11</definedName>
    <definedName name="LT_REG_DATA">'[1]8_Расчет НВВ '!$J$23:$J$124,'[1]8_Расчет НВВ '!$N$23:$N$124,'[1]8_Расчет НВВ '!$S$23:$T$124,'[1]8_Расчет НВВ '!$W$23:$W$124,'[1]8_Расчет НВВ '!$Z$23:$AF$124</definedName>
    <definedName name="MATERIALS_REG_DATA">'[1]12_Сырье и материалы'!$Y$23:$Y$55,'[1]12_Сырье и материалы'!$AG$23:$AG$55</definedName>
    <definedName name="MO_LIST_8">[1]REESTR_MO!$B$67</definedName>
    <definedName name="MONTH_LIST">[1]TECHSHEET!$E$17:$E$28</definedName>
    <definedName name="NPR_REG_DATA">'[1]31_Прочие НПР '!$N$16:$N$20,'[1]31_Прочие НПР '!$X$16:$X$20</definedName>
    <definedName name="ORG">[1]Титульный!$E$9</definedName>
    <definedName name="P_L1">'[1]Регионы аналоги'!$F$16</definedName>
    <definedName name="P_L10">'[1]Регионы аналоги'!$K$26</definedName>
    <definedName name="P_L2">'[1]Регионы аналоги'!$G$16</definedName>
    <definedName name="P_L3">'[1]Регионы аналоги'!$H$16</definedName>
    <definedName name="P_L4">'[1]Регионы аналоги'!$I$16</definedName>
    <definedName name="P_L5">'[1]Регионы аналоги'!$F$26</definedName>
    <definedName name="P_L6">'[1]Регионы аналоги'!$G$26</definedName>
    <definedName name="P_L7">'[1]Регионы аналоги'!$H$26</definedName>
    <definedName name="P_L8">'[1]Регионы аналоги'!$I$26</definedName>
    <definedName name="P_L9">'[1]Регионы аналоги'!$J$26</definedName>
    <definedName name="pbStartPageNumber">1</definedName>
    <definedName name="pbUpdatePageNumbering">TRUE</definedName>
    <definedName name="PERIOD_IN_LT">[1]Титульный!$E$25</definedName>
    <definedName name="PERIOD_LENGTH">[1]Титульный!$E$21</definedName>
    <definedName name="POSSIBLE_PERIOD_FIX">[1]TECHSHEET!$I$3</definedName>
    <definedName name="POSSIBLE_PERIOD_LENGTH">[1]TECHSHEET!$K$3:$K$6</definedName>
    <definedName name="POSSIBLE_PERIODS_6">[1]TECHSHEET!$K$30:$K$34</definedName>
    <definedName name="PRIL_2_6_REG_DATA">'[1]Прил. 2-6'!$K$13:$M$26,'[1]Прил. 2-6'!$M$58:$P$58</definedName>
    <definedName name="PROFIT_REG_DATA">'[1]36_Прибыль'!$J$26:$J$53,'[1]36_Прибыль'!$M$26:$M$53</definedName>
    <definedName name="R_2_1_REG_DATA">'[1]5_ЛЭП у.е'!$U$17:$V$60,'[1]5_ЛЭП у.е'!$Y$17:$Z$59,'[1]5_ЛЭП у.е'!$AC$17:$AD$60</definedName>
    <definedName name="R_2_2_REG_DATA">'[1]6 _ПС у.е'!$S$17:$T$65,'[1]6 _ПС у.е'!$W$17:$X$65,'[1]6 _ПС у.е'!$AA$17:$AB$65</definedName>
    <definedName name="R_3_4_REG_DATA">'[1]34_Амортизация свод '!$J$20:$J$25,'[1]34_Амортизация свод '!$M$20:$M$25</definedName>
    <definedName name="region_name">[1]Титульный!$E$5</definedName>
    <definedName name="REGION_TARIFF_LIST">[1]Настройки!$C$16:$C$38</definedName>
    <definedName name="REGION_TARIFF_LIST_FLAGS">[1]Настройки!$D$16:$D$38</definedName>
    <definedName name="REGULATION_METHODS">[1]Титульный!$E$17</definedName>
    <definedName name="RENT_ESX_FACT_REG_DATA">'[1]19_Аренда ЭСХ'!$AA$23:$AA$26,'[1]19_Аренда ЭСХ'!$AV$23:$AV$26</definedName>
    <definedName name="REPORT_OWNER">[1]Титульный!$E$7</definedName>
    <definedName name="sencount" hidden="1">1</definedName>
    <definedName name="SETTINGS_CALC_METHOD">[1]TECHSHEET!$K$38:$K$41</definedName>
    <definedName name="SHEET_TITLE_LOCKED_DATA">[1]Титульный!$E$5:$E$14,[1]Титульный!$E$28:$E$35</definedName>
    <definedName name="STATUS_CONTRACT_REESTR">[1]TECHSHEET!$Q$3:$Q$5</definedName>
    <definedName name="StatusDate" hidden="1">"31.03.2020"</definedName>
    <definedName name="TARIFF_REG_DATA">'[1]9 Тариф'!$M$17:$O$84,'[1]9 Тариф'!$T$17:$V$84,'[1]9 Тариф'!$AA$17:$AD$84</definedName>
    <definedName name="TE_REG_DATA">[1]ТЭ!$M$24:$M$46,[1]ТЭ!$O$24:$O$46,[1]ТЭ!$Q$24:$Q$46,[1]ТЭ!$S$24:$S$46,[1]ТЭ!$U$24:$U$46</definedName>
    <definedName name="TRANSPORT_TAX_REG_DATA">[1]Трансп.налог!$R$18:$R$21,[1]Трансп.налог!$U$18:$U$21,[1]Трансп.налог!$AA$18:$AA$21</definedName>
    <definedName name="TYPE_DOC_RENT">[1]TECHSHEET!$O$3:$O$4</definedName>
    <definedName name="TYPE_KOTEL">[1]TECHSHEET!$T$3:$T$5</definedName>
    <definedName name="TYPE_OBJECT">[1]TECHSHEET!$N$29:$N$32</definedName>
    <definedName name="VD_LIST">[1]TECHSHEET!$N$40:$N$41</definedName>
    <definedName name="version">[1]Инструкция!$B$3</definedName>
    <definedName name="YES_NO">[1]TECHSHEET!$E$13:$E$14</definedName>
  </definedNames>
  <calcPr calcId="145621"/>
</workbook>
</file>

<file path=xl/calcChain.xml><?xml version="1.0" encoding="utf-8"?>
<calcChain xmlns="http://schemas.openxmlformats.org/spreadsheetml/2006/main">
  <c r="N81" i="1" l="1"/>
  <c r="M81" i="1"/>
  <c r="L81" i="1"/>
  <c r="K81" i="1"/>
  <c r="N80" i="1"/>
  <c r="M80" i="1"/>
  <c r="L80" i="1"/>
  <c r="K80" i="1"/>
  <c r="N79" i="1"/>
  <c r="M79" i="1"/>
  <c r="K79" i="1"/>
  <c r="L79" i="1" s="1"/>
  <c r="J67" i="1"/>
  <c r="K67" i="1" s="1"/>
  <c r="I65" i="1"/>
  <c r="K64" i="1"/>
  <c r="J64" i="1"/>
  <c r="I64" i="1"/>
  <c r="K62" i="1"/>
  <c r="J62" i="1"/>
  <c r="I62" i="1"/>
  <c r="K61" i="1"/>
  <c r="J61" i="1"/>
  <c r="I61" i="1"/>
  <c r="K58" i="1"/>
  <c r="J58" i="1"/>
  <c r="I58" i="1"/>
  <c r="K56" i="1"/>
  <c r="J56" i="1"/>
  <c r="I56" i="1"/>
  <c r="K55" i="1"/>
  <c r="J55" i="1"/>
  <c r="I55" i="1"/>
  <c r="K54" i="1"/>
  <c r="J54" i="1"/>
  <c r="I54" i="1"/>
  <c r="K52" i="1"/>
  <c r="K57" i="1" s="1"/>
  <c r="J52" i="1"/>
  <c r="J57" i="1" s="1"/>
  <c r="I52" i="1"/>
  <c r="I57" i="1" s="1"/>
  <c r="K51" i="1"/>
  <c r="J51" i="1"/>
  <c r="I51" i="1"/>
  <c r="K49" i="1"/>
  <c r="J49" i="1"/>
  <c r="I49" i="1"/>
  <c r="K47" i="1"/>
  <c r="J47" i="1"/>
  <c r="I47" i="1"/>
  <c r="K46" i="1"/>
  <c r="J46" i="1"/>
  <c r="I46" i="1"/>
  <c r="K44" i="1"/>
  <c r="J44" i="1"/>
  <c r="I44" i="1"/>
  <c r="H29" i="1"/>
  <c r="H28" i="1"/>
  <c r="H27" i="1"/>
  <c r="H26" i="1"/>
  <c r="H25" i="1"/>
  <c r="H24" i="1"/>
  <c r="H23" i="1"/>
  <c r="H22" i="1"/>
  <c r="H20" i="1"/>
  <c r="F13" i="1"/>
  <c r="F10" i="1"/>
</calcChain>
</file>

<file path=xl/sharedStrings.xml><?xml version="1.0" encoding="utf-8"?>
<sst xmlns="http://schemas.openxmlformats.org/spreadsheetml/2006/main" count="135" uniqueCount="109">
  <si>
    <t xml:space="preserve">                                ПРЕДЛОЖЕНИЕ</t>
  </si>
  <si>
    <t xml:space="preserve">      о размере цен (тарифов), долгосрочных параметров регулирования</t>
  </si>
  <si>
    <t xml:space="preserve">                     (расчетный период регулирования)</t>
  </si>
  <si>
    <t>(полное и сокращенное наименование юридического лица)</t>
  </si>
  <si>
    <t>I.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</si>
  <si>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</si>
  <si>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</si>
  <si>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</si>
  <si>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</si>
  <si>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</si>
  <si>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</si>
  <si>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</si>
  <si>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</si>
  <si>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</si>
  <si>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</si>
  <si>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II. Основные показатели деятельности организации</t>
  </si>
  <si>
    <t>Наименование показателей</t>
  </si>
  <si>
    <t>Единица измерения</t>
  </si>
  <si>
    <t>Фактические показатели за год, предшествующий базовому периоду</t>
  </si>
  <si>
    <t>Показатели, утвержденные
на базовый
период *</t>
  </si>
  <si>
    <t>Предложения
на расчетный период регулирования</t>
  </si>
  <si>
    <t>Основные показатели деятельности организаций, относящихся к субъектам естественных монополий, а также коммерческого оператора оптового рынка электрической энергии (мощности)</t>
  </si>
  <si>
    <t>Показатели эффективности деятельности организации</t>
  </si>
  <si>
    <t>1.1</t>
  </si>
  <si>
    <t>Выручка</t>
  </si>
  <si>
    <t>тыс.руб.</t>
  </si>
  <si>
    <t>1.2</t>
  </si>
  <si>
    <t>Прибыль (убыток) от продаж</t>
  </si>
  <si>
    <t>1.3</t>
  </si>
  <si>
    <t>EBITDA (прибыль до процентов, налогов и амортизации)</t>
  </si>
  <si>
    <t>1.4</t>
  </si>
  <si>
    <t>Чистая прибыль (убыток)</t>
  </si>
  <si>
    <t>2</t>
  </si>
  <si>
    <t>Показатели рентабельности организации</t>
  </si>
  <si>
    <t>2.1</t>
  </si>
  <si>
    <t>Рентабельность продаж (величина прибыли от продаж в каждом рубле выручки). Нормальное значение для отрасли электроэнергетики от 9 процентов и более</t>
  </si>
  <si>
    <t>%</t>
  </si>
  <si>
    <t>3</t>
  </si>
  <si>
    <t>Показатели регулируемых видов деятельности организации</t>
  </si>
  <si>
    <t>3.1</t>
  </si>
  <si>
    <t>Заявленная мощность &lt;***&gt;</t>
  </si>
  <si>
    <t>МВт</t>
  </si>
  <si>
    <t>3.2</t>
  </si>
  <si>
    <t>Объем полезного отпуска электроэнергии - Всего &lt;***&gt;</t>
  </si>
  <si>
    <t>тыс.кВт*ч</t>
  </si>
  <si>
    <t>3.3</t>
  </si>
  <si>
    <t>Объем полезного отпуска электроэнергии населению и приравненным к нему категориям потребителей &lt;***&gt;</t>
  </si>
  <si>
    <t>тыс. кВт·ч</t>
  </si>
  <si>
    <t>3.4</t>
  </si>
  <si>
    <t>Уровень потерь электрической энергии &lt;***&gt;</t>
  </si>
  <si>
    <t>3.5</t>
  </si>
  <si>
    <t>Реквизиты программы энергоэффективности (кем утверждена, дата утверждения, номер приказа) &lt;***&gt;</t>
  </si>
  <si>
    <t>4</t>
  </si>
  <si>
    <t>Необходимая валовая выручка по регулируемым видам деятельности организации - Всего</t>
  </si>
  <si>
    <t>4.1</t>
  </si>
  <si>
    <t>Расходы, связанные с производством и реализацией товаров, работ и услуг &lt;**&gt;, &lt;****&gt;;
операционные (подконтрольные) расходы &lt;***&gt; - Всего</t>
  </si>
  <si>
    <t>в том числе:</t>
  </si>
  <si>
    <t>4.1.1</t>
  </si>
  <si>
    <t>оплата труда</t>
  </si>
  <si>
    <t>4.1.2</t>
  </si>
  <si>
    <t>ремонт основных фондов</t>
  </si>
  <si>
    <t>4.1.3</t>
  </si>
  <si>
    <t>материальные затраты</t>
  </si>
  <si>
    <t>4.2</t>
  </si>
  <si>
    <t>Расходы, за исключением указанных в позиции 4.1 &lt;**&gt;, &lt;****&gt;;неподконтрольные расходы &lt;***&gt; - Всего &lt;***&gt;</t>
  </si>
  <si>
    <t>4.3</t>
  </si>
  <si>
    <t>Выпадающие, излишние доходы (расходы) прошлых лет</t>
  </si>
  <si>
    <t>4.4</t>
  </si>
  <si>
    <t>Инвестиции, осуществляемые за счет тарифных источников</t>
  </si>
  <si>
    <t>4.4.1</t>
  </si>
  <si>
    <t>Реквизиты инвестиционной программы (кем утверждена, дата утверждения, номер приказа)</t>
  </si>
  <si>
    <t xml:space="preserve">Постановление МТРиЭ Чел. Обл. от 14.08.2015г. №37/11 </t>
  </si>
  <si>
    <t>4.5</t>
  </si>
  <si>
    <t>Объем условных единиц &lt;***&gt;</t>
  </si>
  <si>
    <t>у.е.</t>
  </si>
  <si>
    <t>4.6</t>
  </si>
  <si>
    <t>Операционные (подконтрольные) расходы на условную единицу &lt;***&gt;</t>
  </si>
  <si>
    <t>тыс.руб./у.е.</t>
  </si>
  <si>
    <t>5</t>
  </si>
  <si>
    <t>Показатели численности персонала и фонда оплаты труда по регулируемым видам деятельности</t>
  </si>
  <si>
    <t>5.1</t>
  </si>
  <si>
    <t>Среднесписочная численность персонала</t>
  </si>
  <si>
    <t>человек</t>
  </si>
  <si>
    <t>5.2</t>
  </si>
  <si>
    <t>Среднемесячная заработная плата на одного работника</t>
  </si>
  <si>
    <t>тыс.руб. на человека</t>
  </si>
  <si>
    <t>5.3</t>
  </si>
  <si>
    <t>Реквизиты отраслевого тарифного соглашения (дата утверждения, срок действия)</t>
  </si>
  <si>
    <t>6</t>
  </si>
  <si>
    <t>Уставный капитал (складочный капитал, уставный фонд, вклады товарищей)</t>
  </si>
  <si>
    <t>7</t>
  </si>
  <si>
    <t>Анализ финансовой устойчивости по величине излишка (недостатка) собственных оборотных средств</t>
  </si>
  <si>
    <t>III. Цены (тарифы) по регулируемым видам деятельности организации</t>
  </si>
  <si>
    <t>Единица изменения</t>
  </si>
  <si>
    <t>Показатели, утвержденные на базовый период *</t>
  </si>
  <si>
    <t>Предложения на расчетный период регулирования</t>
  </si>
  <si>
    <t>первое полугодие</t>
  </si>
  <si>
    <t>второе полугодие</t>
  </si>
  <si>
    <t>услуги по передаче электрической энергии</t>
  </si>
  <si>
    <t>двухставочный тариф</t>
  </si>
  <si>
    <t>ставка на содержание сетей</t>
  </si>
  <si>
    <t>руб./МВт в месяц</t>
  </si>
  <si>
    <t>ставка на оплату технологического расхода (потерь)</t>
  </si>
  <si>
    <t>руб./МВт·ч</t>
  </si>
  <si>
    <t>одноставочный тариф</t>
  </si>
  <si>
    <t>&lt;*&gt; Базовый период - год, предшествующий расчетному периоду регулирования (указаны показатели, опубликованные в установленном порядке).</t>
  </si>
  <si>
    <t>&lt;**&gt; Заполняются организацией, осуществляющей оперативно-диспетчерское управление в электроэнергетике.</t>
  </si>
  <si>
    <t>&lt;***&gt; Заполняются сетевыми организациями, осуществляющими передачу электрической энергии (мощности) по электрическим сетям.</t>
  </si>
  <si>
    <t>&lt;****&gt; Заполняются коммерческим оператором оптового рынка электрической энергии (мощности).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</si>
</sst>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[$€-1]_-;\-* #,##0.00[$€-1]_-;_-* &quot;-&quot;??[$€-1]_-"/>
    <numFmt numFmtId="165" formatCode="_-* #,##0\ _р_._-;\-* #,##0\ _р_._-;_-* &quot;-&quot;\ _р_._-;_-@_-"/>
    <numFmt numFmtId="166" formatCode="&quot;$&quot;#,##0_);[Red]\(&quot;$&quot;#,##0\)"/>
    <numFmt numFmtId="167" formatCode="#,##0.0"/>
    <numFmt numFmtId="168" formatCode="#,##0.000"/>
    <numFmt numFmtId="169" formatCode="#,##0.0000"/>
    <numFmt numFmtId="170" formatCode="_-* #,##0.00_р_._-;\-* #,##0.00_р_._-;_-* &quot;-&quot;??_р_._-;_-@_-"/>
  </numFmts>
  <fonts count="25" x14ac:knownFonts="1"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1"/>
      <name val="Calibri"/>
      <family val="2"/>
      <scheme val="minor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8"/>
      <name val="Helv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u/>
      <sz val="9"/>
      <color theme="10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10"/>
      <name val="Times New Roman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rgb="FFFFFFFF"/>
      </patternFill>
    </fill>
    <fill>
      <patternFill patternType="solid">
        <fgColor rgb="FFFFFACD"/>
      </patternFill>
    </fill>
    <fill>
      <patternFill patternType="solid">
        <fgColor rgb="FFF0FFF0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4">
    <xf numFmtId="49" fontId="0" fillId="0" borderId="0" applyBorder="0">
      <alignment vertical="top"/>
    </xf>
    <xf numFmtId="0" fontId="2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" fontId="5" fillId="3" borderId="0" applyBorder="0">
      <alignment horizontal="right"/>
    </xf>
    <xf numFmtId="0" fontId="6" fillId="0" borderId="0"/>
    <xf numFmtId="164" fontId="6" fillId="0" borderId="0"/>
    <xf numFmtId="0" fontId="7" fillId="0" borderId="0"/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7" fillId="0" borderId="0"/>
    <xf numFmtId="0" fontId="7" fillId="0" borderId="0"/>
    <xf numFmtId="0" fontId="6" fillId="0" borderId="0"/>
    <xf numFmtId="165" fontId="9" fillId="0" borderId="0" applyFont="0" applyFill="0" applyBorder="0" applyAlignment="0" applyProtection="0"/>
    <xf numFmtId="3" fontId="10" fillId="5" borderId="8">
      <alignment horizontal="center" vertical="center" wrapText="1"/>
      <protection locked="0"/>
    </xf>
    <xf numFmtId="166" fontId="11" fillId="0" borderId="0" applyFont="0" applyFill="0" applyBorder="0" applyAlignment="0" applyProtection="0"/>
    <xf numFmtId="167" fontId="5" fillId="2" borderId="0">
      <protection locked="0"/>
    </xf>
    <xf numFmtId="0" fontId="12" fillId="0" borderId="0" applyFill="0" applyBorder="0" applyProtection="0">
      <alignment vertical="center"/>
    </xf>
    <xf numFmtId="168" fontId="5" fillId="2" borderId="0">
      <protection locked="0"/>
    </xf>
    <xf numFmtId="169" fontId="5" fillId="2" borderId="0"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5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Border="0">
      <alignment horizontal="center" vertical="center" wrapText="1"/>
    </xf>
    <xf numFmtId="0" fontId="21" fillId="0" borderId="9" applyBorder="0">
      <alignment horizontal="center" vertical="center" wrapText="1"/>
    </xf>
    <xf numFmtId="4" fontId="5" fillId="2" borderId="10" applyBorder="0">
      <alignment horizontal="right"/>
    </xf>
    <xf numFmtId="49" fontId="5" fillId="0" borderId="0" applyBorder="0">
      <alignment vertical="top"/>
    </xf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22" fillId="0" borderId="0"/>
    <xf numFmtId="0" fontId="4" fillId="0" borderId="0"/>
    <xf numFmtId="49" fontId="5" fillId="8" borderId="0" applyBorder="0">
      <alignment vertical="top"/>
    </xf>
    <xf numFmtId="0" fontId="10" fillId="0" borderId="0">
      <alignment wrapText="1"/>
    </xf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4" fontId="5" fillId="3" borderId="0" applyBorder="0">
      <alignment horizontal="right"/>
    </xf>
    <xf numFmtId="4" fontId="5" fillId="3" borderId="0" applyFont="0" applyBorder="0">
      <alignment horizontal="right"/>
    </xf>
    <xf numFmtId="4" fontId="5" fillId="9" borderId="11" applyBorder="0">
      <alignment horizontal="right"/>
    </xf>
  </cellStyleXfs>
  <cellXfs count="61">
    <xf numFmtId="49" fontId="0" fillId="0" borderId="0" xfId="0">
      <alignment vertical="top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justify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 indent="1"/>
    </xf>
    <xf numFmtId="4" fontId="5" fillId="0" borderId="3" xfId="2" applyNumberFormat="1" applyFont="1" applyFill="1" applyBorder="1" applyAlignment="1" applyProtection="1">
      <alignment horizontal="left" vertical="center" indent="1"/>
    </xf>
    <xf numFmtId="0" fontId="5" fillId="2" borderId="3" xfId="3" applyNumberFormat="1" applyFont="1" applyFill="1" applyBorder="1" applyAlignment="1" applyProtection="1">
      <alignment horizontal="left" vertical="center" indent="1"/>
      <protection locked="0"/>
    </xf>
    <xf numFmtId="0" fontId="5" fillId="3" borderId="3" xfId="3" applyNumberFormat="1" applyFont="1" applyFill="1" applyBorder="1" applyAlignment="1" applyProtection="1">
      <alignment horizontal="left" vertical="center" indent="1"/>
      <protection locked="0"/>
    </xf>
    <xf numFmtId="0" fontId="5" fillId="3" borderId="3" xfId="3" applyNumberFormat="1" applyFont="1" applyFill="1" applyBorder="1" applyAlignment="1" applyProtection="1">
      <alignment horizontal="left" vertical="center" indent="1"/>
    </xf>
    <xf numFmtId="0" fontId="5" fillId="2" borderId="3" xfId="2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3" xfId="2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3" xfId="2" applyNumberFormat="1" applyFont="1" applyFill="1" applyBorder="1" applyAlignment="1" applyProtection="1">
      <alignment horizontal="left" vertical="center" indent="1"/>
    </xf>
    <xf numFmtId="0" fontId="5" fillId="2" borderId="3" xfId="2" applyNumberFormat="1" applyFont="1" applyFill="1" applyBorder="1" applyAlignment="1" applyProtection="1">
      <alignment horizontal="left" vertical="center" indent="1"/>
      <protection locked="0"/>
    </xf>
    <xf numFmtId="0" fontId="5" fillId="3" borderId="3" xfId="2" applyNumberFormat="1" applyFont="1" applyFill="1" applyBorder="1" applyAlignment="1" applyProtection="1">
      <alignment horizontal="left" vertical="center" indent="1"/>
      <protection locked="0"/>
    </xf>
    <xf numFmtId="4" fontId="5" fillId="3" borderId="3" xfId="2" applyNumberFormat="1" applyFont="1" applyFill="1" applyBorder="1" applyAlignment="1" applyProtection="1">
      <alignment horizontal="left" vertical="center" indent="1"/>
    </xf>
    <xf numFmtId="0" fontId="3" fillId="0" borderId="0" xfId="1" applyFont="1" applyAlignment="1">
      <alignment horizontal="center" vertical="center"/>
    </xf>
    <xf numFmtId="0" fontId="5" fillId="0" borderId="3" xfId="3" applyFont="1" applyFill="1" applyBorder="1" applyAlignment="1" applyProtection="1">
      <alignment horizontal="center" vertical="center" wrapText="1"/>
    </xf>
    <xf numFmtId="0" fontId="5" fillId="0" borderId="3" xfId="3" applyFont="1" applyFill="1" applyBorder="1" applyAlignment="1" applyProtection="1">
      <alignment horizontal="center" vertical="center" wrapText="1"/>
    </xf>
    <xf numFmtId="0" fontId="0" fillId="4" borderId="4" xfId="3" applyFont="1" applyFill="1" applyBorder="1" applyAlignment="1" applyProtection="1">
      <alignment horizontal="left" vertical="center" wrapText="1"/>
    </xf>
    <xf numFmtId="0" fontId="5" fillId="4" borderId="4" xfId="3" applyFont="1" applyFill="1" applyBorder="1" applyAlignment="1" applyProtection="1">
      <alignment horizontal="left" vertical="center" wrapText="1"/>
    </xf>
    <xf numFmtId="0" fontId="5" fillId="4" borderId="5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vertical="center" wrapText="1"/>
    </xf>
    <xf numFmtId="0" fontId="5" fillId="4" borderId="6" xfId="3" applyFont="1" applyFill="1" applyBorder="1" applyAlignment="1" applyProtection="1">
      <alignment vertical="center" wrapText="1"/>
    </xf>
    <xf numFmtId="49" fontId="0" fillId="0" borderId="7" xfId="3" applyNumberFormat="1" applyFont="1" applyFill="1" applyBorder="1" applyAlignment="1" applyProtection="1">
      <alignment horizontal="center" vertical="center" wrapText="1"/>
    </xf>
    <xf numFmtId="0" fontId="5" fillId="0" borderId="7" xfId="3" applyFont="1" applyFill="1" applyBorder="1" applyAlignment="1" applyProtection="1">
      <alignment horizontal="left" vertical="center" wrapText="1" indent="1"/>
    </xf>
    <xf numFmtId="0" fontId="0" fillId="0" borderId="7" xfId="3" applyFont="1" applyFill="1" applyBorder="1" applyAlignment="1" applyProtection="1">
      <alignment horizontal="center" vertical="center" wrapText="1"/>
    </xf>
    <xf numFmtId="4" fontId="5" fillId="2" borderId="7" xfId="3" applyNumberFormat="1" applyFont="1" applyFill="1" applyBorder="1" applyAlignment="1" applyProtection="1">
      <alignment horizontal="right" vertical="center"/>
      <protection locked="0"/>
    </xf>
    <xf numFmtId="49" fontId="0" fillId="0" borderId="3" xfId="3" applyNumberFormat="1" applyFont="1" applyFill="1" applyBorder="1" applyAlignment="1" applyProtection="1">
      <alignment horizontal="center" vertical="center" wrapText="1"/>
    </xf>
    <xf numFmtId="0" fontId="5" fillId="0" borderId="3" xfId="3" applyFont="1" applyFill="1" applyBorder="1" applyAlignment="1" applyProtection="1">
      <alignment horizontal="left" vertical="center" wrapText="1" indent="1"/>
    </xf>
    <xf numFmtId="0" fontId="5" fillId="4" borderId="2" xfId="3" applyFont="1" applyFill="1" applyBorder="1" applyAlignment="1" applyProtection="1">
      <alignment horizontal="center" vertical="center" wrapText="1"/>
    </xf>
    <xf numFmtId="10" fontId="0" fillId="2" borderId="3" xfId="4" applyNumberFormat="1" applyFont="1" applyFill="1" applyBorder="1" applyAlignment="1" applyProtection="1">
      <alignment horizontal="right" vertical="center"/>
      <protection locked="0"/>
    </xf>
    <xf numFmtId="49" fontId="0" fillId="0" borderId="3" xfId="0" applyBorder="1" applyAlignment="1">
      <alignment horizontal="left" vertical="top" wrapText="1" indent="1"/>
    </xf>
    <xf numFmtId="4" fontId="5" fillId="2" borderId="3" xfId="5" applyNumberFormat="1" applyFont="1" applyFill="1" applyBorder="1" applyAlignment="1" applyProtection="1">
      <alignment horizontal="right" vertical="center"/>
      <protection locked="0"/>
    </xf>
    <xf numFmtId="4" fontId="0" fillId="2" borderId="3" xfId="3" applyNumberFormat="1" applyFont="1" applyFill="1" applyBorder="1" applyAlignment="1" applyProtection="1">
      <alignment horizontal="right" vertical="center"/>
      <protection locked="0"/>
    </xf>
    <xf numFmtId="4" fontId="5" fillId="2" borderId="3" xfId="3" applyNumberFormat="1" applyFont="1" applyFill="1" applyBorder="1" applyAlignment="1" applyProtection="1">
      <alignment horizontal="right" vertical="center"/>
      <protection locked="0"/>
    </xf>
    <xf numFmtId="49" fontId="0" fillId="0" borderId="3" xfId="0" applyBorder="1" applyAlignment="1">
      <alignment horizontal="left" vertical="center" wrapText="1" indent="1"/>
    </xf>
    <xf numFmtId="49" fontId="0" fillId="0" borderId="3" xfId="0" applyFill="1" applyBorder="1" applyAlignment="1" applyProtection="1">
      <alignment horizontal="left" vertical="top" wrapText="1" indent="1"/>
    </xf>
    <xf numFmtId="49" fontId="5" fillId="2" borderId="3" xfId="3" applyNumberFormat="1" applyFont="1" applyFill="1" applyBorder="1" applyAlignment="1" applyProtection="1">
      <alignment horizontal="right" vertical="center" wrapText="1"/>
      <protection locked="0"/>
    </xf>
    <xf numFmtId="0" fontId="5" fillId="0" borderId="3" xfId="3" applyFont="1" applyFill="1" applyBorder="1" applyAlignment="1" applyProtection="1">
      <alignment horizontal="left" vertical="center" wrapText="1"/>
    </xf>
    <xf numFmtId="4" fontId="5" fillId="3" borderId="3" xfId="5" applyNumberFormat="1" applyFont="1" applyFill="1" applyBorder="1" applyAlignment="1" applyProtection="1">
      <alignment horizontal="right" vertical="center"/>
    </xf>
    <xf numFmtId="49" fontId="5" fillId="0" borderId="3" xfId="3" applyNumberFormat="1" applyFont="1" applyFill="1" applyBorder="1" applyAlignment="1" applyProtection="1">
      <alignment horizontal="center" vertical="center" wrapText="1"/>
    </xf>
    <xf numFmtId="0" fontId="3" fillId="0" borderId="3" xfId="1" applyFont="1" applyBorder="1"/>
    <xf numFmtId="0" fontId="5" fillId="0" borderId="3" xfId="3" applyFont="1" applyFill="1" applyBorder="1" applyAlignment="1" applyProtection="1">
      <alignment horizontal="left" vertical="center" wrapText="1" indent="2"/>
    </xf>
    <xf numFmtId="49" fontId="0" fillId="2" borderId="3" xfId="3" applyNumberFormat="1" applyFont="1" applyFill="1" applyBorder="1" applyAlignment="1" applyProtection="1">
      <alignment horizontal="right" vertical="center" wrapText="1"/>
      <protection locked="0"/>
    </xf>
    <xf numFmtId="0" fontId="5" fillId="4" borderId="2" xfId="3" applyFont="1" applyFill="1" applyBorder="1" applyAlignment="1" applyProtection="1">
      <alignment horizontal="left" vertical="center" wrapText="1" indent="1"/>
    </xf>
    <xf numFmtId="0" fontId="3" fillId="0" borderId="0" xfId="1" applyFont="1" applyBorder="1"/>
    <xf numFmtId="0" fontId="3" fillId="0" borderId="0" xfId="1" applyFont="1" applyBorder="1" applyAlignment="1">
      <alignment horizontal="justify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0" fillId="4" borderId="5" xfId="3" applyFont="1" applyFill="1" applyBorder="1" applyAlignment="1" applyProtection="1">
      <alignment horizontal="left" vertical="center" wrapText="1"/>
    </xf>
    <xf numFmtId="0" fontId="5" fillId="4" borderId="2" xfId="3" applyFont="1" applyFill="1" applyBorder="1" applyAlignment="1" applyProtection="1">
      <alignment horizontal="left" vertical="center" wrapText="1"/>
    </xf>
    <xf numFmtId="0" fontId="0" fillId="4" borderId="2" xfId="3" applyFont="1" applyFill="1" applyBorder="1" applyAlignment="1" applyProtection="1">
      <alignment vertical="center" wrapText="1"/>
    </xf>
    <xf numFmtId="0" fontId="0" fillId="0" borderId="3" xfId="3" applyFont="1" applyFill="1" applyBorder="1" applyAlignment="1" applyProtection="1">
      <alignment horizontal="center" vertical="center" wrapText="1"/>
    </xf>
    <xf numFmtId="49" fontId="0" fillId="0" borderId="4" xfId="3" applyNumberFormat="1" applyFont="1" applyFill="1" applyBorder="1" applyAlignment="1" applyProtection="1">
      <alignment horizontal="center" vertical="center" wrapText="1"/>
    </xf>
    <xf numFmtId="0" fontId="5" fillId="0" borderId="4" xfId="3" applyFont="1" applyFill="1" applyBorder="1" applyAlignment="1" applyProtection="1">
      <alignment horizontal="left" vertical="center" wrapText="1" indent="1"/>
    </xf>
    <xf numFmtId="0" fontId="0" fillId="0" borderId="4" xfId="3" applyFont="1" applyFill="1" applyBorder="1" applyAlignment="1" applyProtection="1">
      <alignment horizontal="center" vertical="center" wrapText="1"/>
    </xf>
    <xf numFmtId="0" fontId="0" fillId="4" borderId="6" xfId="3" applyFont="1" applyFill="1" applyBorder="1" applyAlignment="1" applyProtection="1">
      <alignment horizontal="center" vertical="center" wrapText="1"/>
    </xf>
    <xf numFmtId="4" fontId="3" fillId="0" borderId="0" xfId="1" applyNumberFormat="1" applyFont="1"/>
    <xf numFmtId="0" fontId="3" fillId="0" borderId="0" xfId="1" applyFont="1" applyAlignment="1">
      <alignment horizontal="left" vertical="center"/>
    </xf>
  </cellXfs>
  <cellStyles count="64">
    <cellStyle name=" 1" xfId="6"/>
    <cellStyle name=" 1 2" xfId="7"/>
    <cellStyle name=" 1_Stage1" xfId="8"/>
    <cellStyle name="_Model_RAB Мой_PR.PROG.WARM.NOTCOMBI.2012.2.16_v1.4(04.04.11) " xfId="9"/>
    <cellStyle name="_Model_RAB Мой_Книга2_PR.PROG.WARM.NOTCOMBI.2012.2.16_v1.4(04.04.11) " xfId="10"/>
    <cellStyle name="_Model_RAB_MRSK_svod_PR.PROG.WARM.NOTCOMBI.2012.2.16_v1.4(04.04.11) " xfId="11"/>
    <cellStyle name="_Model_RAB_MRSK_svod_Книга2_PR.PROG.WARM.NOTCOMBI.2012.2.16_v1.4(04.04.11) " xfId="12"/>
    <cellStyle name="_МОДЕЛЬ_1 (2)_PR.PROG.WARM.NOTCOMBI.2012.2.16_v1.4(04.04.11) " xfId="13"/>
    <cellStyle name="_МОДЕЛЬ_1 (2)_Книга2_PR.PROG.WARM.NOTCOMBI.2012.2.16_v1.4(04.04.11) " xfId="14"/>
    <cellStyle name="_пр 5 тариф RAB_PR.PROG.WARM.NOTCOMBI.2012.2.16_v1.4(04.04.11) " xfId="15"/>
    <cellStyle name="_пр 5 тариф RAB_Книга2_PR.PROG.WARM.NOTCOMBI.2012.2.16_v1.4(04.04.11) " xfId="16"/>
    <cellStyle name="_Расчет RAB_22072008_PR.PROG.WARM.NOTCOMBI.2012.2.16_v1.4(04.04.11) " xfId="17"/>
    <cellStyle name="_Расчет RAB_22072008_Книга2_PR.PROG.WARM.NOTCOMBI.2012.2.16_v1.4(04.04.11) " xfId="18"/>
    <cellStyle name="_Расчет RAB_Лен и МОЭСК_с 2010 года_14.04.2009_со сглаж_version 3.0_без ФСК_PR.PROG.WARM.NOTCOMBI.2012.2.16_v1.4(04.04.11) " xfId="19"/>
    <cellStyle name="_Расчет RAB_Лен и МОЭСК_с 2010 года_14.04.2009_со сглаж_version 3.0_без ФСК_Книга2_PR.PROG.WARM.NOTCOMBI.2012.2.16_v1.4(04.04.11) " xfId="20"/>
    <cellStyle name="_РИТ КЭС " xfId="21"/>
    <cellStyle name="_счета 2008 оплаченные в 2007г " xfId="22"/>
    <cellStyle name="_Факт  годовая 2007 " xfId="23"/>
    <cellStyle name="Comma [0]" xfId="24"/>
    <cellStyle name="cs_0bfa3f13-6928-429c-abff-a678772fffea" xfId="25"/>
    <cellStyle name="Currency [0]" xfId="26"/>
    <cellStyle name="currency1" xfId="27"/>
    <cellStyle name="Currency2" xfId="28"/>
    <cellStyle name="currency3" xfId="29"/>
    <cellStyle name="currency4" xfId="30"/>
    <cellStyle name="Followed Hyperlink" xfId="31"/>
    <cellStyle name="Hyperlink" xfId="32"/>
    <cellStyle name="normal" xfId="33"/>
    <cellStyle name="Normal1" xfId="34"/>
    <cellStyle name="Normal2" xfId="35"/>
    <cellStyle name="Percent1" xfId="36"/>
    <cellStyle name="Гиперссылка 2" xfId="37"/>
    <cellStyle name="Гиперссылка 2 2" xfId="38"/>
    <cellStyle name="Гиперссылка 3" xfId="39"/>
    <cellStyle name="Гиперссылка 5" xfId="40"/>
    <cellStyle name="Гиперссылка 6" xfId="41"/>
    <cellStyle name="Гиперссылка 7" xfId="42"/>
    <cellStyle name="Заголовок" xfId="43"/>
    <cellStyle name="ЗаголовокСтолбца" xfId="44"/>
    <cellStyle name="Значение" xfId="45"/>
    <cellStyle name="Обычный" xfId="0" builtinId="0"/>
    <cellStyle name="Обычный 10" xfId="46"/>
    <cellStyle name="Обычный 10 7" xfId="2"/>
    <cellStyle name="Обычный 2" xfId="47"/>
    <cellStyle name="Обычный 2 10 2" xfId="48"/>
    <cellStyle name="Обычный 2 10 2 2" xfId="49"/>
    <cellStyle name="Обычный 2 20 2" xfId="50"/>
    <cellStyle name="Обычный 2 20 2 3" xfId="51"/>
    <cellStyle name="Обычный 2 5 8" xfId="52"/>
    <cellStyle name="Обычный 2_НВВ - сети долгосрочный (15.07) - передано на оформление" xfId="53"/>
    <cellStyle name="Обычный 2_НВВ - сети долгосрочный (15.07) - передано на оформление 2 2" xfId="3"/>
    <cellStyle name="Обычный 3 3" xfId="54"/>
    <cellStyle name="Обычный 3 5" xfId="1"/>
    <cellStyle name="Обычный 49" xfId="55"/>
    <cellStyle name="Обычный 9" xfId="56"/>
    <cellStyle name="Обычный 9 2 2" xfId="57"/>
    <cellStyle name="Обычный 9 2 2 2" xfId="58"/>
    <cellStyle name="Процентный 10" xfId="4"/>
    <cellStyle name="Процентный 2 8 2" xfId="59"/>
    <cellStyle name="Финансовый 2" xfId="60"/>
    <cellStyle name="Формула" xfId="61"/>
    <cellStyle name="Формула 2" xfId="62"/>
    <cellStyle name="Формула_GRES.2007.5" xfId="5"/>
    <cellStyle name="ФормулаВБ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5;&#1048;&#1040;&#1057;\2021\ENERGY.CALC.NVV.TSO\ENERGY.CALC.NVV.TSO(v2.0.4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stsfeatBalance"/>
      <sheetName val="modTariff"/>
      <sheetName val="modDocsComsAPI"/>
      <sheetName val="Настройки"/>
      <sheetName val="Инструкция"/>
      <sheetName val="Лог обновления"/>
      <sheetName val="modVLDProv"/>
      <sheetName val="modCommandButton"/>
      <sheetName val="modVLDProvLIST_MO"/>
      <sheetName val="modfrmRegion"/>
      <sheetName val="modNoContract"/>
      <sheetName val="modCheckCyan"/>
      <sheetName val="modDOC"/>
      <sheetName val="modCALC_AMORT_FACT"/>
      <sheetName val="Титульный"/>
      <sheetName val="Список листов"/>
      <sheetName val="Сопроводительные материалы"/>
      <sheetName val="Библиотека документов"/>
      <sheetName val="Регионы аналоги"/>
      <sheetName val="PATTERN_COSTS"/>
      <sheetName val="3_Форма раскрытия информации"/>
      <sheetName val="4_Полезный отпуск"/>
      <sheetName val="4.1"/>
      <sheetName val="4.2. расчет K_об"/>
      <sheetName val="Прил. 1"/>
      <sheetName val="Прил. 2-6"/>
      <sheetName val="индекс эффективности ОПР"/>
      <sheetName val="modLT"/>
      <sheetName val="баз. ур. подк. расх. "/>
      <sheetName val="9_Расчет тарифов"/>
      <sheetName val="5_ЛЭП у.е"/>
      <sheetName val="6 _ПС у.е"/>
      <sheetName val="7_Свод УЕ "/>
      <sheetName val="8_Расчет НВВ "/>
      <sheetName val="ЭЗ"/>
      <sheetName val="ЭЗ ДПР c уч.421"/>
      <sheetName val="ЭЗ ДПР c уч.421 ДЕМО"/>
      <sheetName val="ЭЗ ДПР кор"/>
      <sheetName val="ЭЗ ДПР кор ДЕМО"/>
      <sheetName val="9 Тариф"/>
      <sheetName val="TECHSHEET"/>
      <sheetName val="9 Тариф снизу"/>
      <sheetName val="11_Корректировка НВВ"/>
      <sheetName val="12_Сырье и материалы"/>
      <sheetName val="modMaterials"/>
      <sheetName val="ЭЭ"/>
      <sheetName val="modEe"/>
      <sheetName val="modTe"/>
      <sheetName val="ТЭ"/>
      <sheetName val="tech"/>
      <sheetName val="13_РПР Ремонт "/>
      <sheetName val="modRPR_Repair"/>
      <sheetName val="14_Ремонты ЭСХ"/>
      <sheetName val="modESX_Repair"/>
      <sheetName val="15_Информация по ТО"/>
      <sheetName val="modInformation_TO"/>
      <sheetName val="modStaff"/>
      <sheetName val="modPpr"/>
      <sheetName val="16_Персонал"/>
      <sheetName val="ФОТ норматив"/>
      <sheetName val="17_ППР"/>
      <sheetName val="18_ФСК"/>
      <sheetName val="19_Аренда ЭСХ"/>
      <sheetName val="modRent_ESX_FACT"/>
      <sheetName val="modLEASING_ESX_FACT"/>
      <sheetName val="modRENT_OTHER_FACT"/>
      <sheetName val="modNPR"/>
      <sheetName val="23_Лизинг ЭСХ"/>
      <sheetName val="25_Аренда прочее им."/>
      <sheetName val="31_Прочие НПР "/>
      <sheetName val="32_Расчет амортизации"/>
      <sheetName val="34_Амортизация свод "/>
      <sheetName val="35_Средняя стоимость ОС"/>
      <sheetName val="modTransportTax"/>
      <sheetName val="Трансп.налог"/>
      <sheetName val="Налог на имущество"/>
      <sheetName val="Налог на прибыль"/>
      <sheetName val="36_Прибыль"/>
      <sheetName val="37_Факт потери"/>
      <sheetName val="modLosses"/>
      <sheetName val="modProceedsFact"/>
      <sheetName val="Тарифная выручка"/>
      <sheetName val="38_товарная выручка факт"/>
      <sheetName val="39_ФСК факт"/>
      <sheetName val="40_ИПР факт "/>
      <sheetName val="41_Бездоговор"/>
      <sheetName val="42_финансовые показатели"/>
      <sheetName val="modProfit"/>
      <sheetName val="modCredit"/>
      <sheetName val="44_кредиты"/>
      <sheetName val="modInstruction"/>
      <sheetName val="modSheetTitle"/>
      <sheetName val="modDocs"/>
      <sheetName val="45_НВВ РСК"/>
      <sheetName val="46_PEREDACHA.XX.FACT.EXPENSES"/>
      <sheetName val="47_PEREDACHA.M.ХХ Индекс"/>
      <sheetName val="modfrmReestr"/>
      <sheetName val="modReestr"/>
      <sheetName val="REESTR_MO"/>
      <sheetName val="REESTR_LOCATION"/>
      <sheetName val="REESTR_STREET"/>
      <sheetName val="REESTR_ORG"/>
      <sheetName val="modPass"/>
      <sheetName val="Бухгалтерский баланс. Раздел А"/>
      <sheetName val="Бухгалтерский баланс. Раздел П"/>
      <sheetName val="Отчет о финансовых результатах"/>
      <sheetName val="Стоимость активов"/>
      <sheetName val="Оценка ликвидности"/>
      <sheetName val="Оценка фин. уст"/>
      <sheetName val="Оценка дел. активность"/>
      <sheetName val="Обоб. анализ"/>
      <sheetName val="Комментарии"/>
      <sheetName val="Проверка"/>
      <sheetName val="Потери"/>
      <sheetName val="modfrmDocumentPicker"/>
      <sheetName val="modDocumentsAPI"/>
      <sheetName val="SELECTED_DOCS"/>
      <sheetName val="DOCS_DEPENDENCY"/>
      <sheetName val="modGetGeoBase"/>
      <sheetName val="modVLDProvGeneralProc"/>
      <sheetName val="modUpdTemplMain"/>
      <sheetName val="modfrmCheckUpdates"/>
      <sheetName val="modIHLCommandBar"/>
      <sheetName val="modGeneralProcedures"/>
      <sheetName val="modInfo"/>
      <sheetName val="modHLIcons"/>
      <sheetName val="modfrmDateChoose"/>
      <sheetName val="modfrmActivity"/>
      <sheetName val="modTech"/>
      <sheetName val="modfrmURL"/>
      <sheetName val="modImportCsv"/>
      <sheetName val="modEZ_DRP_corr"/>
      <sheetName val="modEZ_DRP"/>
      <sheetName val="modFillRegData"/>
      <sheetName val="modSheetLog"/>
      <sheetName val="modFotNorm"/>
      <sheetName val="20"/>
      <sheetName val="25"/>
      <sheetName val="26"/>
      <sheetName val="9102"/>
      <sheetName val="20АО"/>
      <sheetName val="26АО"/>
      <sheetName val=" имущ.2020"/>
      <sheetName val="имущ.26"/>
      <sheetName val="План"/>
      <sheetName val="Лист3"/>
    </sheetNames>
    <sheetDataSet>
      <sheetData sheetId="0"/>
      <sheetData sheetId="1"/>
      <sheetData sheetId="2"/>
      <sheetData sheetId="3">
        <row r="16">
          <cell r="C16" t="str">
            <v>Алтайский край</v>
          </cell>
          <cell r="D16">
            <v>0</v>
          </cell>
        </row>
        <row r="17">
          <cell r="C17" t="str">
            <v>Архангельская область</v>
          </cell>
          <cell r="D17">
            <v>0</v>
          </cell>
        </row>
        <row r="18">
          <cell r="C18" t="str">
            <v>Волгоградская область</v>
          </cell>
          <cell r="D18">
            <v>0</v>
          </cell>
        </row>
        <row r="19">
          <cell r="C19" t="str">
            <v>Еврейская автономная область</v>
          </cell>
          <cell r="D19">
            <v>0</v>
          </cell>
        </row>
        <row r="20">
          <cell r="C20" t="str">
            <v>Кемеровская область</v>
          </cell>
          <cell r="D20">
            <v>1</v>
          </cell>
        </row>
        <row r="21">
          <cell r="C21" t="str">
            <v>Костромская область</v>
          </cell>
          <cell r="D21">
            <v>0</v>
          </cell>
        </row>
        <row r="22">
          <cell r="C22" t="str">
            <v>Красноярский край</v>
          </cell>
          <cell r="D22">
            <v>0</v>
          </cell>
        </row>
        <row r="23">
          <cell r="C23" t="str">
            <v>Ленинградская область</v>
          </cell>
          <cell r="D23">
            <v>0</v>
          </cell>
        </row>
        <row r="24">
          <cell r="C24" t="str">
            <v>Магаданская область</v>
          </cell>
          <cell r="D24">
            <v>0</v>
          </cell>
        </row>
        <row r="25">
          <cell r="C25" t="str">
            <v>Новосибирская область</v>
          </cell>
          <cell r="D25">
            <v>0</v>
          </cell>
        </row>
        <row r="26">
          <cell r="C26" t="str">
            <v>Пермский край</v>
          </cell>
          <cell r="D26">
            <v>0</v>
          </cell>
        </row>
        <row r="27">
          <cell r="C27" t="str">
            <v>Республика Алтай</v>
          </cell>
          <cell r="D27">
            <v>0</v>
          </cell>
        </row>
        <row r="28">
          <cell r="C28" t="str">
            <v>Республика Калмыкия</v>
          </cell>
          <cell r="D28">
            <v>0</v>
          </cell>
        </row>
        <row r="29">
          <cell r="C29" t="str">
            <v>Республика Карелия</v>
          </cell>
          <cell r="D29">
            <v>0</v>
          </cell>
        </row>
        <row r="30">
          <cell r="C30" t="str">
            <v>Республика Крым</v>
          </cell>
          <cell r="D30">
            <v>0</v>
          </cell>
        </row>
        <row r="31">
          <cell r="C31" t="str">
            <v>Республика Татарстан</v>
          </cell>
          <cell r="D31">
            <v>0</v>
          </cell>
        </row>
        <row r="32">
          <cell r="C32" t="str">
            <v>Республика Хакасия</v>
          </cell>
          <cell r="D32">
            <v>0</v>
          </cell>
        </row>
        <row r="33">
          <cell r="C33" t="str">
            <v>Самарская область</v>
          </cell>
          <cell r="D33">
            <v>0</v>
          </cell>
        </row>
        <row r="34">
          <cell r="C34" t="str">
            <v>Тверская область</v>
          </cell>
          <cell r="D34">
            <v>0</v>
          </cell>
        </row>
        <row r="35">
          <cell r="C35" t="str">
            <v>Томская область</v>
          </cell>
          <cell r="D35">
            <v>0</v>
          </cell>
        </row>
        <row r="36">
          <cell r="C36" t="str">
            <v>Ульяновская область</v>
          </cell>
          <cell r="D36">
            <v>1</v>
          </cell>
        </row>
        <row r="37">
          <cell r="C37" t="str">
            <v>Челябинская область</v>
          </cell>
          <cell r="D37">
            <v>0</v>
          </cell>
        </row>
        <row r="38">
          <cell r="C38" t="str">
            <v>Чувашская Республика</v>
          </cell>
          <cell r="D38">
            <v>0</v>
          </cell>
        </row>
      </sheetData>
      <sheetData sheetId="4">
        <row r="3">
          <cell r="B3" t="str">
            <v>Версия 1.0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E5" t="str">
            <v>Челябинская область</v>
          </cell>
        </row>
        <row r="7">
          <cell r="E7" t="str">
            <v>Версия организации</v>
          </cell>
        </row>
        <row r="9">
          <cell r="E9" t="str">
            <v>МУП "Электротепловые сети"</v>
          </cell>
        </row>
        <row r="11">
          <cell r="E11" t="str">
            <v>МУП</v>
          </cell>
        </row>
        <row r="13">
          <cell r="E13" t="str">
            <v>7418012452</v>
          </cell>
        </row>
        <row r="14">
          <cell r="E14" t="str">
            <v>742401001</v>
          </cell>
        </row>
        <row r="17">
          <cell r="E17" t="str">
            <v>Долгосрочная индексация</v>
          </cell>
        </row>
        <row r="19">
          <cell r="E19">
            <v>2021</v>
          </cell>
        </row>
        <row r="21">
          <cell r="E21" t="str">
            <v>5</v>
          </cell>
        </row>
        <row r="23">
          <cell r="E23">
            <v>2022</v>
          </cell>
        </row>
        <row r="25">
          <cell r="E25" t="str">
            <v>2021-2025</v>
          </cell>
        </row>
        <row r="28">
          <cell r="E28" t="str">
            <v>Передача ЭЭ</v>
          </cell>
        </row>
        <row r="32">
          <cell r="E32" t="str">
            <v>Филиал ОАО "Межрегиональная распределительная сетевая компания Урала"  - "Челябэнерго"</v>
          </cell>
        </row>
        <row r="34">
          <cell r="E34" t="str">
            <v>6671163413</v>
          </cell>
        </row>
        <row r="35">
          <cell r="E35" t="str">
            <v>745102001</v>
          </cell>
        </row>
        <row r="53">
          <cell r="E53" t="str">
            <v>457100 Челябинская область, г. Троицк, Улица Кирова,  81</v>
          </cell>
        </row>
        <row r="54">
          <cell r="E54" t="str">
            <v>457100 Челябинская область, г. Троицк, Улица Сибирская,  6</v>
          </cell>
        </row>
        <row r="57">
          <cell r="E57" t="str">
            <v>Черный Василий Михайлович</v>
          </cell>
        </row>
        <row r="58">
          <cell r="E58" t="str">
            <v>8-351-63-2-69-29</v>
          </cell>
        </row>
        <row r="68">
          <cell r="E68" t="str">
            <v>tr-ets@mail.ru</v>
          </cell>
        </row>
      </sheetData>
      <sheetData sheetId="15"/>
      <sheetData sheetId="16"/>
      <sheetData sheetId="17"/>
      <sheetData sheetId="18">
        <row r="16">
          <cell r="F16">
            <v>9106</v>
          </cell>
          <cell r="G16">
            <v>1.53</v>
          </cell>
          <cell r="H16">
            <v>9815</v>
          </cell>
          <cell r="I16">
            <v>1.57</v>
          </cell>
        </row>
        <row r="26">
          <cell r="F26">
            <v>-15.8</v>
          </cell>
          <cell r="G26">
            <v>1.04</v>
          </cell>
          <cell r="H26">
            <v>10</v>
          </cell>
          <cell r="I26">
            <v>1.04</v>
          </cell>
          <cell r="J26">
            <v>55</v>
          </cell>
          <cell r="K26">
            <v>1.01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6">
          <cell r="K16" t="str">
            <v>Lтпi</v>
          </cell>
          <cell r="L16" t="str">
            <v>Lкмi</v>
          </cell>
          <cell r="M16" t="str">
            <v>Lмваi</v>
          </cell>
        </row>
        <row r="20">
          <cell r="K20" t="str">
            <v>Мтпi</v>
          </cell>
          <cell r="L20" t="str">
            <v>Мкмi</v>
          </cell>
          <cell r="M20" t="str">
            <v>Ммваi</v>
          </cell>
        </row>
        <row r="24">
          <cell r="K24" t="str">
            <v>Мтпi</v>
          </cell>
          <cell r="L24" t="str">
            <v>Мкмi</v>
          </cell>
          <cell r="M24" t="str">
            <v>Ммваi</v>
          </cell>
        </row>
        <row r="58">
          <cell r="M58">
            <v>9106</v>
          </cell>
          <cell r="N58">
            <v>1.53</v>
          </cell>
          <cell r="O58">
            <v>9815</v>
          </cell>
          <cell r="P58">
            <v>1.57</v>
          </cell>
        </row>
      </sheetData>
      <sheetData sheetId="26"/>
      <sheetData sheetId="27"/>
      <sheetData sheetId="28"/>
      <sheetData sheetId="29"/>
      <sheetData sheetId="30">
        <row r="17">
          <cell r="U17">
            <v>0</v>
          </cell>
          <cell r="V17">
            <v>0</v>
          </cell>
          <cell r="Y17">
            <v>0</v>
          </cell>
          <cell r="Z17">
            <v>0</v>
          </cell>
          <cell r="AC17">
            <v>0</v>
          </cell>
          <cell r="AD17">
            <v>0</v>
          </cell>
        </row>
        <row r="18">
          <cell r="U18">
            <v>0</v>
          </cell>
          <cell r="V18">
            <v>0</v>
          </cell>
          <cell r="Y18">
            <v>0</v>
          </cell>
          <cell r="Z18">
            <v>0</v>
          </cell>
          <cell r="AC18">
            <v>0</v>
          </cell>
          <cell r="AD18">
            <v>0</v>
          </cell>
        </row>
        <row r="19">
          <cell r="U19">
            <v>0</v>
          </cell>
          <cell r="V19">
            <v>0</v>
          </cell>
          <cell r="Y19">
            <v>0</v>
          </cell>
          <cell r="Z19">
            <v>0</v>
          </cell>
          <cell r="AC19">
            <v>0</v>
          </cell>
          <cell r="AD19">
            <v>0</v>
          </cell>
        </row>
        <row r="20">
          <cell r="U20">
            <v>0</v>
          </cell>
          <cell r="V20">
            <v>0</v>
          </cell>
          <cell r="Y20">
            <v>0</v>
          </cell>
          <cell r="Z20">
            <v>0</v>
          </cell>
          <cell r="AC20">
            <v>0</v>
          </cell>
          <cell r="AD20">
            <v>0</v>
          </cell>
        </row>
        <row r="21">
          <cell r="U21">
            <v>0</v>
          </cell>
          <cell r="V21">
            <v>0</v>
          </cell>
          <cell r="Y21">
            <v>0</v>
          </cell>
          <cell r="Z21">
            <v>0</v>
          </cell>
          <cell r="AC21">
            <v>0</v>
          </cell>
          <cell r="AD21">
            <v>0</v>
          </cell>
        </row>
        <row r="22">
          <cell r="U22">
            <v>0</v>
          </cell>
          <cell r="V22">
            <v>0</v>
          </cell>
          <cell r="Y22">
            <v>0</v>
          </cell>
          <cell r="Z22">
            <v>0</v>
          </cell>
          <cell r="AC22">
            <v>0</v>
          </cell>
          <cell r="AD22">
            <v>0</v>
          </cell>
        </row>
        <row r="23">
          <cell r="U23">
            <v>0</v>
          </cell>
          <cell r="V23">
            <v>0</v>
          </cell>
          <cell r="Y23">
            <v>0</v>
          </cell>
          <cell r="Z23">
            <v>0</v>
          </cell>
          <cell r="AC23">
            <v>0</v>
          </cell>
          <cell r="AD23">
            <v>0</v>
          </cell>
        </row>
        <row r="24">
          <cell r="U24">
            <v>0</v>
          </cell>
          <cell r="V24">
            <v>0</v>
          </cell>
          <cell r="Y24">
            <v>0</v>
          </cell>
          <cell r="Z24">
            <v>0</v>
          </cell>
          <cell r="AC24">
            <v>0</v>
          </cell>
          <cell r="AD24">
            <v>0</v>
          </cell>
        </row>
        <row r="25">
          <cell r="U25">
            <v>0</v>
          </cell>
          <cell r="V25">
            <v>0</v>
          </cell>
          <cell r="Y25">
            <v>0</v>
          </cell>
          <cell r="Z25">
            <v>0</v>
          </cell>
          <cell r="AC25">
            <v>0</v>
          </cell>
          <cell r="AD25">
            <v>0</v>
          </cell>
        </row>
        <row r="26">
          <cell r="U26">
            <v>0</v>
          </cell>
          <cell r="V26">
            <v>0</v>
          </cell>
          <cell r="Y26">
            <v>0</v>
          </cell>
          <cell r="Z26">
            <v>0</v>
          </cell>
          <cell r="AC26">
            <v>0</v>
          </cell>
          <cell r="AD26">
            <v>0</v>
          </cell>
        </row>
        <row r="27">
          <cell r="U27">
            <v>0</v>
          </cell>
          <cell r="V27">
            <v>0</v>
          </cell>
          <cell r="Y27">
            <v>0</v>
          </cell>
          <cell r="Z27">
            <v>0</v>
          </cell>
          <cell r="AC27">
            <v>0</v>
          </cell>
          <cell r="AD27">
            <v>0</v>
          </cell>
        </row>
        <row r="28">
          <cell r="U28">
            <v>0</v>
          </cell>
          <cell r="V28">
            <v>0</v>
          </cell>
          <cell r="Y28">
            <v>0</v>
          </cell>
          <cell r="Z28">
            <v>0</v>
          </cell>
          <cell r="AC28">
            <v>0</v>
          </cell>
          <cell r="AD28">
            <v>0</v>
          </cell>
        </row>
        <row r="29">
          <cell r="U29">
            <v>0</v>
          </cell>
          <cell r="V29">
            <v>0</v>
          </cell>
          <cell r="Y29">
            <v>0</v>
          </cell>
          <cell r="Z29">
            <v>0</v>
          </cell>
          <cell r="AC29">
            <v>0</v>
          </cell>
          <cell r="AD29">
            <v>0</v>
          </cell>
        </row>
        <row r="30">
          <cell r="U30">
            <v>0</v>
          </cell>
          <cell r="V30">
            <v>0</v>
          </cell>
          <cell r="Y30">
            <v>0</v>
          </cell>
          <cell r="Z30">
            <v>0</v>
          </cell>
          <cell r="AC30">
            <v>0</v>
          </cell>
          <cell r="AD30">
            <v>0</v>
          </cell>
        </row>
        <row r="31">
          <cell r="U31">
            <v>0</v>
          </cell>
          <cell r="V31">
            <v>0</v>
          </cell>
          <cell r="Y31">
            <v>0</v>
          </cell>
          <cell r="Z31">
            <v>0</v>
          </cell>
          <cell r="AC31">
            <v>0</v>
          </cell>
          <cell r="AD31">
            <v>0</v>
          </cell>
        </row>
        <row r="32">
          <cell r="U32">
            <v>0</v>
          </cell>
          <cell r="V32">
            <v>0</v>
          </cell>
          <cell r="Y32">
            <v>0</v>
          </cell>
          <cell r="Z32">
            <v>0</v>
          </cell>
          <cell r="AC32">
            <v>0</v>
          </cell>
          <cell r="AD32">
            <v>0</v>
          </cell>
        </row>
        <row r="33">
          <cell r="U33">
            <v>0</v>
          </cell>
          <cell r="V33">
            <v>0</v>
          </cell>
          <cell r="Y33">
            <v>0</v>
          </cell>
          <cell r="Z33">
            <v>0</v>
          </cell>
          <cell r="AC33">
            <v>0</v>
          </cell>
          <cell r="AD33">
            <v>0</v>
          </cell>
        </row>
        <row r="34">
          <cell r="U34">
            <v>0</v>
          </cell>
          <cell r="V34">
            <v>0</v>
          </cell>
          <cell r="Y34">
            <v>0</v>
          </cell>
          <cell r="Z34">
            <v>0</v>
          </cell>
          <cell r="AC34">
            <v>0</v>
          </cell>
          <cell r="AD34">
            <v>0</v>
          </cell>
        </row>
        <row r="35">
          <cell r="U35">
            <v>0</v>
          </cell>
          <cell r="V35">
            <v>0</v>
          </cell>
          <cell r="Y35">
            <v>0</v>
          </cell>
          <cell r="Z35">
            <v>0</v>
          </cell>
          <cell r="AC35">
            <v>0</v>
          </cell>
          <cell r="AD35">
            <v>0</v>
          </cell>
        </row>
        <row r="36">
          <cell r="U36">
            <v>0</v>
          </cell>
          <cell r="V36">
            <v>0</v>
          </cell>
          <cell r="Y36">
            <v>0</v>
          </cell>
          <cell r="Z36">
            <v>0</v>
          </cell>
          <cell r="AC36">
            <v>0</v>
          </cell>
          <cell r="AD36">
            <v>0</v>
          </cell>
        </row>
        <row r="37">
          <cell r="U37">
            <v>0</v>
          </cell>
          <cell r="V37">
            <v>0</v>
          </cell>
          <cell r="Y37">
            <v>0</v>
          </cell>
          <cell r="Z37">
            <v>0</v>
          </cell>
          <cell r="AC37">
            <v>0</v>
          </cell>
          <cell r="AD37">
            <v>0</v>
          </cell>
        </row>
        <row r="38">
          <cell r="U38">
            <v>0</v>
          </cell>
          <cell r="V38">
            <v>0</v>
          </cell>
          <cell r="Y38">
            <v>0</v>
          </cell>
          <cell r="Z38">
            <v>0</v>
          </cell>
          <cell r="AC38">
            <v>0</v>
          </cell>
          <cell r="AD38">
            <v>0</v>
          </cell>
        </row>
        <row r="39">
          <cell r="U39">
            <v>0</v>
          </cell>
          <cell r="V39">
            <v>0</v>
          </cell>
          <cell r="Y39">
            <v>0</v>
          </cell>
          <cell r="Z39">
            <v>0</v>
          </cell>
          <cell r="AC39">
            <v>0</v>
          </cell>
          <cell r="AD39">
            <v>0</v>
          </cell>
        </row>
        <row r="40">
          <cell r="U40">
            <v>0</v>
          </cell>
          <cell r="V40">
            <v>0</v>
          </cell>
          <cell r="Y40">
            <v>0</v>
          </cell>
          <cell r="Z40">
            <v>0</v>
          </cell>
          <cell r="AC40">
            <v>0</v>
          </cell>
          <cell r="AD40">
            <v>0</v>
          </cell>
        </row>
        <row r="41">
          <cell r="U41">
            <v>1.45</v>
          </cell>
          <cell r="V41">
            <v>2.61</v>
          </cell>
          <cell r="Y41">
            <v>1.45</v>
          </cell>
          <cell r="Z41">
            <v>2.61</v>
          </cell>
          <cell r="AC41">
            <v>1.45</v>
          </cell>
          <cell r="AD41">
            <v>2.61</v>
          </cell>
        </row>
        <row r="42">
          <cell r="U42">
            <v>0</v>
          </cell>
          <cell r="V42">
            <v>0</v>
          </cell>
          <cell r="Y42">
            <v>0</v>
          </cell>
          <cell r="Z42">
            <v>0</v>
          </cell>
          <cell r="AC42">
            <v>0</v>
          </cell>
          <cell r="AD42">
            <v>0</v>
          </cell>
        </row>
        <row r="43">
          <cell r="U43">
            <v>2.14</v>
          </cell>
          <cell r="V43">
            <v>3.4240000000000004</v>
          </cell>
          <cell r="Y43">
            <v>2.14</v>
          </cell>
          <cell r="Z43">
            <v>3.4240000000000004</v>
          </cell>
          <cell r="AC43">
            <v>2.14</v>
          </cell>
          <cell r="AD43">
            <v>3.4240000000000004</v>
          </cell>
        </row>
        <row r="44">
          <cell r="U44">
            <v>20</v>
          </cell>
          <cell r="V44">
            <v>28</v>
          </cell>
          <cell r="Y44">
            <v>20</v>
          </cell>
          <cell r="Z44">
            <v>28</v>
          </cell>
          <cell r="AC44">
            <v>20</v>
          </cell>
          <cell r="AD44">
            <v>28</v>
          </cell>
        </row>
        <row r="45">
          <cell r="U45">
            <v>8.5</v>
          </cell>
          <cell r="V45">
            <v>9.35</v>
          </cell>
          <cell r="Y45">
            <v>8.5</v>
          </cell>
          <cell r="Z45">
            <v>9.35</v>
          </cell>
          <cell r="AC45">
            <v>8.5</v>
          </cell>
          <cell r="AD45">
            <v>9.35</v>
          </cell>
        </row>
        <row r="46">
          <cell r="U46">
            <v>0</v>
          </cell>
          <cell r="V46">
            <v>0</v>
          </cell>
          <cell r="Y46">
            <v>0</v>
          </cell>
          <cell r="Z46">
            <v>0</v>
          </cell>
          <cell r="AC46">
            <v>0</v>
          </cell>
          <cell r="AD46">
            <v>0</v>
          </cell>
        </row>
        <row r="47">
          <cell r="U47">
            <v>0</v>
          </cell>
          <cell r="Y47">
            <v>0</v>
          </cell>
          <cell r="AC47">
            <v>0</v>
          </cell>
        </row>
        <row r="48">
          <cell r="U48">
            <v>15.53</v>
          </cell>
          <cell r="V48">
            <v>54.354999999999997</v>
          </cell>
          <cell r="Y48">
            <v>15.53</v>
          </cell>
          <cell r="Z48">
            <v>54.354999999999997</v>
          </cell>
          <cell r="AC48">
            <v>15.53</v>
          </cell>
          <cell r="AD48">
            <v>54.354999999999997</v>
          </cell>
        </row>
        <row r="49">
          <cell r="U49">
            <v>1.45</v>
          </cell>
          <cell r="V49">
            <v>2.61</v>
          </cell>
          <cell r="Y49">
            <v>1.45</v>
          </cell>
          <cell r="Z49">
            <v>2.61</v>
          </cell>
          <cell r="AC49">
            <v>1.45</v>
          </cell>
          <cell r="AD49">
            <v>2.61</v>
          </cell>
        </row>
        <row r="50">
          <cell r="U50">
            <v>46.17</v>
          </cell>
          <cell r="V50">
            <v>95.128999999999991</v>
          </cell>
          <cell r="Y50">
            <v>46.17</v>
          </cell>
          <cell r="Z50">
            <v>95.128999999999991</v>
          </cell>
          <cell r="AC50">
            <v>46.17</v>
          </cell>
          <cell r="AD50">
            <v>95.128999999999991</v>
          </cell>
        </row>
        <row r="51">
          <cell r="U51">
            <v>7</v>
          </cell>
          <cell r="V51">
            <v>18.2</v>
          </cell>
          <cell r="Y51">
            <v>7</v>
          </cell>
          <cell r="Z51">
            <v>18.2</v>
          </cell>
          <cell r="AC51">
            <v>7</v>
          </cell>
          <cell r="AD51">
            <v>18.2</v>
          </cell>
        </row>
        <row r="52">
          <cell r="U52">
            <v>81.47</v>
          </cell>
          <cell r="V52">
            <v>179.23400000000001</v>
          </cell>
          <cell r="Y52">
            <v>81.47</v>
          </cell>
          <cell r="Z52">
            <v>179.23400000000001</v>
          </cell>
          <cell r="AC52">
            <v>81.47</v>
          </cell>
          <cell r="AD52">
            <v>179.23400000000001</v>
          </cell>
        </row>
        <row r="53">
          <cell r="U53">
            <v>76.87</v>
          </cell>
          <cell r="V53">
            <v>115.30500000000001</v>
          </cell>
          <cell r="Y53">
            <v>76.87</v>
          </cell>
          <cell r="Z53">
            <v>115.30500000000001</v>
          </cell>
          <cell r="AC53">
            <v>76.87</v>
          </cell>
          <cell r="AD53">
            <v>115.30500000000001</v>
          </cell>
        </row>
        <row r="54">
          <cell r="U54">
            <v>67.41</v>
          </cell>
          <cell r="V54">
            <v>182.00700000000001</v>
          </cell>
          <cell r="Y54">
            <v>67.41</v>
          </cell>
          <cell r="Z54">
            <v>182.00700000000001</v>
          </cell>
          <cell r="AC54">
            <v>67.41</v>
          </cell>
          <cell r="AD54">
            <v>182.00700000000001</v>
          </cell>
        </row>
        <row r="55">
          <cell r="U55">
            <v>232.75</v>
          </cell>
          <cell r="V55">
            <v>494.74600000000004</v>
          </cell>
          <cell r="Y55">
            <v>232.75</v>
          </cell>
          <cell r="Z55">
            <v>494.74600000000004</v>
          </cell>
          <cell r="AC55">
            <v>232.75</v>
          </cell>
          <cell r="AD55">
            <v>494.74600000000004</v>
          </cell>
        </row>
        <row r="56">
          <cell r="U56">
            <v>0</v>
          </cell>
          <cell r="V56">
            <v>0</v>
          </cell>
          <cell r="Y56">
            <v>0</v>
          </cell>
          <cell r="Z56">
            <v>0</v>
          </cell>
          <cell r="AC56">
            <v>0</v>
          </cell>
          <cell r="AD56">
            <v>0</v>
          </cell>
        </row>
        <row r="57">
          <cell r="U57">
            <v>1.45</v>
          </cell>
          <cell r="V57">
            <v>2.61</v>
          </cell>
          <cell r="Y57">
            <v>1.45</v>
          </cell>
          <cell r="Z57">
            <v>2.61</v>
          </cell>
          <cell r="AC57">
            <v>1.45</v>
          </cell>
          <cell r="AD57">
            <v>2.61</v>
          </cell>
        </row>
        <row r="58">
          <cell r="U58">
            <v>46.17</v>
          </cell>
          <cell r="V58">
            <v>95.128999999999991</v>
          </cell>
          <cell r="Y58">
            <v>46.17</v>
          </cell>
          <cell r="Z58">
            <v>95.128999999999991</v>
          </cell>
          <cell r="AC58">
            <v>46.17</v>
          </cell>
          <cell r="AD58">
            <v>95.128999999999991</v>
          </cell>
        </row>
        <row r="59">
          <cell r="U59">
            <v>232.75</v>
          </cell>
          <cell r="V59">
            <v>494.74600000000004</v>
          </cell>
          <cell r="Y59">
            <v>232.75</v>
          </cell>
          <cell r="Z59">
            <v>494.74600000000004</v>
          </cell>
          <cell r="AC59">
            <v>232.75</v>
          </cell>
          <cell r="AD59">
            <v>494.74600000000004</v>
          </cell>
        </row>
        <row r="60">
          <cell r="U60">
            <v>280.37</v>
          </cell>
          <cell r="V60">
            <v>592.48500000000001</v>
          </cell>
          <cell r="AC60">
            <v>280.37</v>
          </cell>
          <cell r="AD60">
            <v>592.48500000000001</v>
          </cell>
        </row>
      </sheetData>
      <sheetData sheetId="31">
        <row r="17">
          <cell r="S17">
            <v>0</v>
          </cell>
          <cell r="T17">
            <v>0</v>
          </cell>
          <cell r="W17">
            <v>0</v>
          </cell>
          <cell r="X17">
            <v>0</v>
          </cell>
          <cell r="AA17">
            <v>0</v>
          </cell>
          <cell r="AB17">
            <v>0</v>
          </cell>
        </row>
        <row r="18">
          <cell r="S18">
            <v>0</v>
          </cell>
          <cell r="T18">
            <v>0</v>
          </cell>
          <cell r="W18">
            <v>0</v>
          </cell>
          <cell r="X18">
            <v>0</v>
          </cell>
          <cell r="AA18">
            <v>0</v>
          </cell>
          <cell r="AB18">
            <v>0</v>
          </cell>
        </row>
        <row r="19">
          <cell r="S19">
            <v>0</v>
          </cell>
          <cell r="T19">
            <v>0</v>
          </cell>
          <cell r="W19">
            <v>0</v>
          </cell>
          <cell r="X19">
            <v>0</v>
          </cell>
          <cell r="AA19">
            <v>0</v>
          </cell>
          <cell r="AB19">
            <v>0</v>
          </cell>
        </row>
        <row r="20">
          <cell r="S20">
            <v>0</v>
          </cell>
          <cell r="T20">
            <v>0</v>
          </cell>
          <cell r="W20">
            <v>0</v>
          </cell>
          <cell r="X20">
            <v>0</v>
          </cell>
          <cell r="AA20">
            <v>0</v>
          </cell>
          <cell r="AB20">
            <v>0</v>
          </cell>
        </row>
        <row r="21">
          <cell r="S21">
            <v>0</v>
          </cell>
          <cell r="T21">
            <v>0</v>
          </cell>
          <cell r="W21">
            <v>0</v>
          </cell>
          <cell r="X21">
            <v>0</v>
          </cell>
          <cell r="AA21">
            <v>0</v>
          </cell>
          <cell r="AB21">
            <v>0</v>
          </cell>
        </row>
        <row r="22">
          <cell r="S22">
            <v>0</v>
          </cell>
          <cell r="T22">
            <v>0</v>
          </cell>
          <cell r="W22">
            <v>0</v>
          </cell>
          <cell r="X22">
            <v>0</v>
          </cell>
          <cell r="AA22">
            <v>0</v>
          </cell>
          <cell r="AB22">
            <v>0</v>
          </cell>
        </row>
        <row r="23">
          <cell r="S23">
            <v>0</v>
          </cell>
          <cell r="T23">
            <v>0</v>
          </cell>
          <cell r="W23">
            <v>0</v>
          </cell>
          <cell r="X23">
            <v>0</v>
          </cell>
          <cell r="AA23">
            <v>0</v>
          </cell>
          <cell r="AB23">
            <v>0</v>
          </cell>
        </row>
        <row r="24">
          <cell r="S24">
            <v>0</v>
          </cell>
          <cell r="T24">
            <v>0</v>
          </cell>
          <cell r="W24">
            <v>0</v>
          </cell>
          <cell r="X24">
            <v>0</v>
          </cell>
          <cell r="AA24">
            <v>0</v>
          </cell>
          <cell r="AB24">
            <v>0</v>
          </cell>
        </row>
        <row r="25">
          <cell r="S25">
            <v>0</v>
          </cell>
          <cell r="T25">
            <v>0</v>
          </cell>
          <cell r="W25">
            <v>0</v>
          </cell>
          <cell r="X25">
            <v>0</v>
          </cell>
          <cell r="AA25">
            <v>0</v>
          </cell>
          <cell r="AB25">
            <v>0</v>
          </cell>
        </row>
        <row r="26">
          <cell r="S26">
            <v>0</v>
          </cell>
          <cell r="T26">
            <v>0</v>
          </cell>
          <cell r="W26">
            <v>0</v>
          </cell>
          <cell r="X26">
            <v>0</v>
          </cell>
          <cell r="AA26">
            <v>0</v>
          </cell>
          <cell r="AB26">
            <v>0</v>
          </cell>
        </row>
        <row r="27">
          <cell r="S27">
            <v>0</v>
          </cell>
          <cell r="T27">
            <v>0</v>
          </cell>
          <cell r="W27">
            <v>0</v>
          </cell>
          <cell r="X27">
            <v>0</v>
          </cell>
          <cell r="AA27">
            <v>0</v>
          </cell>
          <cell r="AB27">
            <v>0</v>
          </cell>
        </row>
        <row r="28">
          <cell r="S28">
            <v>0</v>
          </cell>
          <cell r="T28">
            <v>0</v>
          </cell>
          <cell r="W28">
            <v>0</v>
          </cell>
          <cell r="X28">
            <v>0</v>
          </cell>
          <cell r="AA28">
            <v>0</v>
          </cell>
          <cell r="AB28">
            <v>0</v>
          </cell>
        </row>
        <row r="29">
          <cell r="S29">
            <v>0</v>
          </cell>
          <cell r="T29">
            <v>0</v>
          </cell>
          <cell r="W29">
            <v>0</v>
          </cell>
          <cell r="X29">
            <v>0</v>
          </cell>
          <cell r="AA29">
            <v>0</v>
          </cell>
          <cell r="AB29">
            <v>0</v>
          </cell>
        </row>
        <row r="30">
          <cell r="S30">
            <v>0</v>
          </cell>
          <cell r="T30">
            <v>0</v>
          </cell>
          <cell r="W30">
            <v>0</v>
          </cell>
          <cell r="X30">
            <v>0</v>
          </cell>
          <cell r="AA30">
            <v>0</v>
          </cell>
          <cell r="AB30">
            <v>0</v>
          </cell>
        </row>
        <row r="31">
          <cell r="S31">
            <v>0</v>
          </cell>
          <cell r="T31">
            <v>0</v>
          </cell>
          <cell r="W31">
            <v>0</v>
          </cell>
          <cell r="X31">
            <v>0</v>
          </cell>
          <cell r="AA31">
            <v>0</v>
          </cell>
          <cell r="AB31">
            <v>0</v>
          </cell>
        </row>
        <row r="32">
          <cell r="S32">
            <v>0</v>
          </cell>
          <cell r="T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</row>
        <row r="33">
          <cell r="S33">
            <v>0</v>
          </cell>
          <cell r="T33">
            <v>0</v>
          </cell>
          <cell r="W33">
            <v>0</v>
          </cell>
          <cell r="X33">
            <v>0</v>
          </cell>
          <cell r="AA33">
            <v>0</v>
          </cell>
          <cell r="AB33">
            <v>0</v>
          </cell>
        </row>
        <row r="34">
          <cell r="S34">
            <v>0</v>
          </cell>
          <cell r="T34">
            <v>0</v>
          </cell>
          <cell r="W34">
            <v>0</v>
          </cell>
          <cell r="X34">
            <v>0</v>
          </cell>
          <cell r="AA34">
            <v>0</v>
          </cell>
          <cell r="AB34">
            <v>0</v>
          </cell>
        </row>
        <row r="35">
          <cell r="S35">
            <v>0</v>
          </cell>
          <cell r="T35">
            <v>0</v>
          </cell>
          <cell r="W35">
            <v>0</v>
          </cell>
          <cell r="X35">
            <v>0</v>
          </cell>
          <cell r="AA35">
            <v>0</v>
          </cell>
          <cell r="AB35">
            <v>0</v>
          </cell>
        </row>
        <row r="36">
          <cell r="S36">
            <v>0</v>
          </cell>
          <cell r="T36">
            <v>0</v>
          </cell>
          <cell r="W36">
            <v>0</v>
          </cell>
          <cell r="X36">
            <v>0</v>
          </cell>
          <cell r="AA36">
            <v>0</v>
          </cell>
          <cell r="AB36">
            <v>0</v>
          </cell>
        </row>
        <row r="37">
          <cell r="S37">
            <v>0</v>
          </cell>
          <cell r="T37">
            <v>0</v>
          </cell>
          <cell r="W37">
            <v>0</v>
          </cell>
          <cell r="X37">
            <v>0</v>
          </cell>
          <cell r="AA37">
            <v>0</v>
          </cell>
          <cell r="AB37">
            <v>0</v>
          </cell>
        </row>
        <row r="38">
          <cell r="S38">
            <v>0</v>
          </cell>
          <cell r="T38">
            <v>0</v>
          </cell>
          <cell r="W38">
            <v>0</v>
          </cell>
          <cell r="X38">
            <v>0</v>
          </cell>
          <cell r="AA38">
            <v>0</v>
          </cell>
          <cell r="AB38">
            <v>0</v>
          </cell>
        </row>
        <row r="39">
          <cell r="S39">
            <v>0</v>
          </cell>
          <cell r="T39">
            <v>0</v>
          </cell>
          <cell r="W39">
            <v>0</v>
          </cell>
          <cell r="X39">
            <v>0</v>
          </cell>
          <cell r="AA39">
            <v>0</v>
          </cell>
          <cell r="AB39">
            <v>0</v>
          </cell>
        </row>
        <row r="40">
          <cell r="S40">
            <v>0</v>
          </cell>
          <cell r="T40">
            <v>0</v>
          </cell>
          <cell r="W40">
            <v>0</v>
          </cell>
          <cell r="X40">
            <v>0</v>
          </cell>
          <cell r="AA40">
            <v>0</v>
          </cell>
          <cell r="AB40">
            <v>0</v>
          </cell>
        </row>
        <row r="41">
          <cell r="S41">
            <v>0</v>
          </cell>
          <cell r="T41">
            <v>0</v>
          </cell>
          <cell r="W41">
            <v>0</v>
          </cell>
          <cell r="X41">
            <v>0</v>
          </cell>
          <cell r="AA41">
            <v>0</v>
          </cell>
          <cell r="AB41">
            <v>0</v>
          </cell>
        </row>
        <row r="42">
          <cell r="S42">
            <v>0</v>
          </cell>
          <cell r="T42">
            <v>0</v>
          </cell>
          <cell r="W42">
            <v>0</v>
          </cell>
          <cell r="X42">
            <v>0</v>
          </cell>
          <cell r="AA42">
            <v>0</v>
          </cell>
          <cell r="AB42">
            <v>0</v>
          </cell>
        </row>
        <row r="43">
          <cell r="S43">
            <v>30</v>
          </cell>
          <cell r="T43">
            <v>93</v>
          </cell>
          <cell r="W43">
            <v>30</v>
          </cell>
          <cell r="X43">
            <v>93</v>
          </cell>
          <cell r="AA43">
            <v>30</v>
          </cell>
          <cell r="AB43">
            <v>93</v>
          </cell>
        </row>
        <row r="44">
          <cell r="S44">
            <v>0</v>
          </cell>
          <cell r="T44">
            <v>0</v>
          </cell>
          <cell r="W44">
            <v>0</v>
          </cell>
          <cell r="X44">
            <v>0</v>
          </cell>
          <cell r="AA44">
            <v>0</v>
          </cell>
          <cell r="AB44">
            <v>0</v>
          </cell>
        </row>
        <row r="45">
          <cell r="S45">
            <v>0</v>
          </cell>
          <cell r="T45">
            <v>0</v>
          </cell>
          <cell r="W45">
            <v>0</v>
          </cell>
          <cell r="X45">
            <v>0</v>
          </cell>
          <cell r="AA45">
            <v>0</v>
          </cell>
          <cell r="AB45">
            <v>0</v>
          </cell>
        </row>
        <row r="46">
          <cell r="S46">
            <v>0</v>
          </cell>
          <cell r="T46">
            <v>0</v>
          </cell>
          <cell r="W46">
            <v>0</v>
          </cell>
          <cell r="X46">
            <v>0</v>
          </cell>
          <cell r="AA46">
            <v>0</v>
          </cell>
          <cell r="AB46">
            <v>0</v>
          </cell>
        </row>
        <row r="47">
          <cell r="S47">
            <v>0</v>
          </cell>
          <cell r="T47">
            <v>0</v>
          </cell>
          <cell r="W47">
            <v>0</v>
          </cell>
          <cell r="X47">
            <v>0</v>
          </cell>
          <cell r="AA47">
            <v>0</v>
          </cell>
          <cell r="AB47">
            <v>0</v>
          </cell>
        </row>
        <row r="48">
          <cell r="S48">
            <v>0</v>
          </cell>
          <cell r="T48">
            <v>0</v>
          </cell>
          <cell r="W48">
            <v>0</v>
          </cell>
          <cell r="X48">
            <v>0</v>
          </cell>
          <cell r="AA48">
            <v>0</v>
          </cell>
          <cell r="AB48">
            <v>0</v>
          </cell>
        </row>
        <row r="49">
          <cell r="S49">
            <v>154</v>
          </cell>
          <cell r="T49">
            <v>354.2</v>
          </cell>
          <cell r="W49">
            <v>154</v>
          </cell>
          <cell r="X49">
            <v>354.2</v>
          </cell>
          <cell r="AA49">
            <v>154</v>
          </cell>
          <cell r="AB49">
            <v>354.2</v>
          </cell>
        </row>
        <row r="50">
          <cell r="S50">
            <v>0</v>
          </cell>
          <cell r="T50">
            <v>0</v>
          </cell>
          <cell r="W50">
            <v>0</v>
          </cell>
          <cell r="X50">
            <v>0</v>
          </cell>
          <cell r="AA50">
            <v>0</v>
          </cell>
          <cell r="AB50">
            <v>0</v>
          </cell>
        </row>
        <row r="51">
          <cell r="S51">
            <v>0</v>
          </cell>
          <cell r="T51">
            <v>0</v>
          </cell>
          <cell r="W51">
            <v>0</v>
          </cell>
          <cell r="X51">
            <v>0</v>
          </cell>
          <cell r="AA51">
            <v>0</v>
          </cell>
          <cell r="AB51">
            <v>0</v>
          </cell>
        </row>
        <row r="52">
          <cell r="S52">
            <v>0</v>
          </cell>
          <cell r="T52">
            <v>0</v>
          </cell>
          <cell r="W52">
            <v>0</v>
          </cell>
          <cell r="X52">
            <v>0</v>
          </cell>
          <cell r="AA52">
            <v>0</v>
          </cell>
          <cell r="AB52">
            <v>0</v>
          </cell>
        </row>
        <row r="53">
          <cell r="S53">
            <v>0</v>
          </cell>
          <cell r="T53">
            <v>0</v>
          </cell>
          <cell r="W53">
            <v>0</v>
          </cell>
          <cell r="X53">
            <v>0</v>
          </cell>
          <cell r="AA53">
            <v>0</v>
          </cell>
          <cell r="AB53">
            <v>0</v>
          </cell>
        </row>
        <row r="54">
          <cell r="S54">
            <v>0</v>
          </cell>
          <cell r="T54">
            <v>0</v>
          </cell>
          <cell r="W54">
            <v>0</v>
          </cell>
          <cell r="X54">
            <v>0</v>
          </cell>
          <cell r="AA54">
            <v>0</v>
          </cell>
          <cell r="AB54">
            <v>0</v>
          </cell>
        </row>
        <row r="55">
          <cell r="S55">
            <v>0</v>
          </cell>
          <cell r="T55">
            <v>0</v>
          </cell>
          <cell r="W55">
            <v>0</v>
          </cell>
          <cell r="X55">
            <v>0</v>
          </cell>
          <cell r="AA55">
            <v>0</v>
          </cell>
          <cell r="AB55">
            <v>0</v>
          </cell>
        </row>
        <row r="56">
          <cell r="S56">
            <v>42</v>
          </cell>
          <cell r="T56">
            <v>96.6</v>
          </cell>
          <cell r="W56">
            <v>42</v>
          </cell>
          <cell r="X56">
            <v>96.6</v>
          </cell>
          <cell r="AA56">
            <v>42</v>
          </cell>
          <cell r="AB56">
            <v>96.6</v>
          </cell>
        </row>
        <row r="57">
          <cell r="S57">
            <v>25</v>
          </cell>
          <cell r="T57">
            <v>75</v>
          </cell>
          <cell r="W57">
            <v>25</v>
          </cell>
          <cell r="X57">
            <v>75</v>
          </cell>
          <cell r="AA57">
            <v>25</v>
          </cell>
          <cell r="AB57">
            <v>75</v>
          </cell>
        </row>
        <row r="58">
          <cell r="S58">
            <v>0</v>
          </cell>
          <cell r="T58">
            <v>0</v>
          </cell>
          <cell r="W58">
            <v>0</v>
          </cell>
          <cell r="X58">
            <v>0</v>
          </cell>
          <cell r="AA58">
            <v>0</v>
          </cell>
          <cell r="AB58">
            <v>0</v>
          </cell>
        </row>
        <row r="59">
          <cell r="S59">
            <v>0</v>
          </cell>
          <cell r="T59">
            <v>0</v>
          </cell>
          <cell r="W59">
            <v>0</v>
          </cell>
          <cell r="X59">
            <v>0</v>
          </cell>
          <cell r="AA59">
            <v>0</v>
          </cell>
          <cell r="AB59">
            <v>0</v>
          </cell>
        </row>
        <row r="60">
          <cell r="S60">
            <v>0</v>
          </cell>
          <cell r="T60">
            <v>0</v>
          </cell>
          <cell r="W60">
            <v>0</v>
          </cell>
          <cell r="X60">
            <v>0</v>
          </cell>
          <cell r="AA60">
            <v>0</v>
          </cell>
          <cell r="AB60">
            <v>0</v>
          </cell>
        </row>
        <row r="61">
          <cell r="S61">
            <v>0</v>
          </cell>
          <cell r="T61">
            <v>0</v>
          </cell>
          <cell r="W61">
            <v>0</v>
          </cell>
          <cell r="X61">
            <v>0</v>
          </cell>
          <cell r="AA61">
            <v>0</v>
          </cell>
          <cell r="AB61">
            <v>0</v>
          </cell>
        </row>
        <row r="62">
          <cell r="S62">
            <v>0</v>
          </cell>
          <cell r="T62">
            <v>0</v>
          </cell>
          <cell r="W62">
            <v>0</v>
          </cell>
          <cell r="X62">
            <v>0</v>
          </cell>
          <cell r="AA62">
            <v>0</v>
          </cell>
          <cell r="AB62">
            <v>0</v>
          </cell>
        </row>
        <row r="63">
          <cell r="S63">
            <v>0</v>
          </cell>
          <cell r="T63">
            <v>618.79999999999995</v>
          </cell>
          <cell r="W63">
            <v>0</v>
          </cell>
          <cell r="X63">
            <v>618.79999999999995</v>
          </cell>
          <cell r="AA63">
            <v>0</v>
          </cell>
          <cell r="AB63">
            <v>618.79999999999995</v>
          </cell>
        </row>
        <row r="64">
          <cell r="S64">
            <v>0</v>
          </cell>
          <cell r="T64">
            <v>0</v>
          </cell>
          <cell r="W64">
            <v>0</v>
          </cell>
          <cell r="X64">
            <v>0</v>
          </cell>
          <cell r="AA64">
            <v>0</v>
          </cell>
          <cell r="AB64">
            <v>0</v>
          </cell>
        </row>
        <row r="65">
          <cell r="S65">
            <v>0</v>
          </cell>
          <cell r="T65">
            <v>618.79999999999995</v>
          </cell>
          <cell r="W65">
            <v>0</v>
          </cell>
          <cell r="X65">
            <v>618.79999999999995</v>
          </cell>
          <cell r="AA65">
            <v>0</v>
          </cell>
          <cell r="AB65">
            <v>618.79999999999995</v>
          </cell>
        </row>
      </sheetData>
      <sheetData sheetId="32">
        <row r="39">
          <cell r="L39">
            <v>1211.2850000000001</v>
          </cell>
        </row>
        <row r="41">
          <cell r="L41">
            <v>1211.2850000000001</v>
          </cell>
        </row>
        <row r="42">
          <cell r="L42">
            <v>1211.2850000000001</v>
          </cell>
        </row>
      </sheetData>
      <sheetData sheetId="33">
        <row r="25">
          <cell r="T25">
            <v>-0.03</v>
          </cell>
          <cell r="W25">
            <v>3.5999999999999997E-2</v>
          </cell>
          <cell r="Z25">
            <v>3.9E-2</v>
          </cell>
          <cell r="AD25">
            <v>3.9E-2</v>
          </cell>
        </row>
        <row r="26">
          <cell r="W26">
            <v>0.01</v>
          </cell>
          <cell r="Z26">
            <v>0.01</v>
          </cell>
          <cell r="AD26">
            <v>0.01</v>
          </cell>
        </row>
        <row r="27">
          <cell r="J27">
            <v>0</v>
          </cell>
          <cell r="N27">
            <v>0</v>
          </cell>
          <cell r="Q27">
            <v>1211.2850000000001</v>
          </cell>
          <cell r="S27">
            <v>1211.2850000000001</v>
          </cell>
          <cell r="T27">
            <v>1211.2850000000001</v>
          </cell>
          <cell r="U27">
            <v>1211.2850000000001</v>
          </cell>
          <cell r="W27">
            <v>1211.2850000000001</v>
          </cell>
          <cell r="X27">
            <v>1211.2850000000001</v>
          </cell>
          <cell r="Z27">
            <v>1211.2850000000001</v>
          </cell>
          <cell r="AD27">
            <v>1211.2850000000001</v>
          </cell>
        </row>
        <row r="28">
          <cell r="N28">
            <v>0</v>
          </cell>
          <cell r="S28">
            <v>0</v>
          </cell>
          <cell r="W28">
            <v>0</v>
          </cell>
          <cell r="Z28">
            <v>0</v>
          </cell>
          <cell r="AD28">
            <v>0</v>
          </cell>
        </row>
        <row r="29">
          <cell r="W29">
            <v>0.75</v>
          </cell>
          <cell r="AD29">
            <v>0</v>
          </cell>
        </row>
        <row r="30">
          <cell r="J30">
            <v>1</v>
          </cell>
          <cell r="N30">
            <v>1</v>
          </cell>
          <cell r="W30">
            <v>1.0256400000000001</v>
          </cell>
          <cell r="Z30">
            <v>1.02861</v>
          </cell>
          <cell r="AD30">
            <v>1.02861</v>
          </cell>
        </row>
        <row r="35">
          <cell r="J35">
            <v>0</v>
          </cell>
          <cell r="N35">
            <v>0</v>
          </cell>
          <cell r="Q35">
            <v>2103.7085029916411</v>
          </cell>
          <cell r="S35">
            <v>1639.565256502905</v>
          </cell>
          <cell r="T35">
            <v>-9046.2347434970943</v>
          </cell>
          <cell r="V35">
            <v>4041.8500000000004</v>
          </cell>
          <cell r="W35">
            <v>4041.8500000000004</v>
          </cell>
          <cell r="Y35">
            <v>4157.4873284999994</v>
          </cell>
          <cell r="Z35">
            <v>4157.4873285000003</v>
          </cell>
          <cell r="AA35">
            <v>4157.4873284999994</v>
          </cell>
          <cell r="AB35">
            <v>252.05940339906323</v>
          </cell>
          <cell r="AC35">
            <v>3905.4279251009366</v>
          </cell>
          <cell r="AD35">
            <v>4157.4873284999994</v>
          </cell>
          <cell r="AE35">
            <v>252.05940339906323</v>
          </cell>
          <cell r="AF35">
            <v>3905.4279251009361</v>
          </cell>
        </row>
        <row r="36">
          <cell r="S36">
            <v>1639.565256502905</v>
          </cell>
          <cell r="T36">
            <v>-3677.5347434970954</v>
          </cell>
          <cell r="W36">
            <v>2432.67</v>
          </cell>
          <cell r="Z36">
            <v>2502.2686887</v>
          </cell>
          <cell r="AA36">
            <v>2502.2686886999995</v>
          </cell>
          <cell r="AB36">
            <v>151.70710166552422</v>
          </cell>
          <cell r="AC36">
            <v>2350.5615870344755</v>
          </cell>
          <cell r="AD36">
            <v>2502.2686886999995</v>
          </cell>
          <cell r="AE36">
            <v>151.70710166552422</v>
          </cell>
          <cell r="AF36">
            <v>2350.5615870344755</v>
          </cell>
        </row>
        <row r="37">
          <cell r="S37">
            <v>0</v>
          </cell>
          <cell r="T37">
            <v>-5368.7</v>
          </cell>
          <cell r="W37">
            <v>1609.18</v>
          </cell>
          <cell r="Z37">
            <v>1655.2186398000001</v>
          </cell>
          <cell r="AA37">
            <v>1655.2186397999999</v>
          </cell>
          <cell r="AB37">
            <v>100.35230173353899</v>
          </cell>
          <cell r="AC37">
            <v>1554.8663380664609</v>
          </cell>
          <cell r="AD37">
            <v>1655.2186397999999</v>
          </cell>
          <cell r="AE37">
            <v>100.35230173353899</v>
          </cell>
          <cell r="AF37">
            <v>1554.8663380664609</v>
          </cell>
        </row>
        <row r="38">
          <cell r="Q38">
            <v>12658.36484053513</v>
          </cell>
          <cell r="S38">
            <v>12658.36484053513</v>
          </cell>
          <cell r="T38">
            <v>7199.8648405351305</v>
          </cell>
          <cell r="V38">
            <v>8626.6099920000015</v>
          </cell>
          <cell r="W38">
            <v>8626.6099920000015</v>
          </cell>
          <cell r="Y38">
            <v>8873.4173038711197</v>
          </cell>
          <cell r="Z38">
            <v>8873.4173038711215</v>
          </cell>
          <cell r="AA38">
            <v>8873.4173038711197</v>
          </cell>
          <cell r="AB38">
            <v>537.97596841543304</v>
          </cell>
          <cell r="AC38">
            <v>8335.4413354556873</v>
          </cell>
          <cell r="AD38">
            <v>8873.4173038711197</v>
          </cell>
          <cell r="AE38">
            <v>537.97596841543304</v>
          </cell>
          <cell r="AF38">
            <v>8335.4413354556873</v>
          </cell>
        </row>
        <row r="39">
          <cell r="J39">
            <v>0</v>
          </cell>
          <cell r="N39">
            <v>0</v>
          </cell>
          <cell r="S39">
            <v>1038.7155734187129</v>
          </cell>
          <cell r="T39">
            <v>-3343.3697616102872</v>
          </cell>
          <cell r="W39">
            <v>669.03</v>
          </cell>
          <cell r="Z39">
            <v>688.17094829999996</v>
          </cell>
          <cell r="AA39">
            <v>688.17094829999996</v>
          </cell>
          <cell r="AB39">
            <v>41.722306037105604</v>
          </cell>
          <cell r="AC39">
            <v>646.4486422628944</v>
          </cell>
          <cell r="AD39">
            <v>688.17094829999996</v>
          </cell>
          <cell r="AE39">
            <v>41.722306037105604</v>
          </cell>
          <cell r="AF39">
            <v>646.4486422628944</v>
          </cell>
        </row>
        <row r="40">
          <cell r="Q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J41">
            <v>0</v>
          </cell>
          <cell r="N41">
            <v>0</v>
          </cell>
          <cell r="S41">
            <v>380.10143745758296</v>
          </cell>
          <cell r="T41">
            <v>-107.48389757141706</v>
          </cell>
          <cell r="W41">
            <v>409.76</v>
          </cell>
          <cell r="Z41">
            <v>421.48323360000001</v>
          </cell>
          <cell r="AA41">
            <v>421.48323360000001</v>
          </cell>
          <cell r="AB41">
            <v>25.553610632952772</v>
          </cell>
          <cell r="AC41">
            <v>395.92962296704724</v>
          </cell>
          <cell r="AD41">
            <v>421.48323360000001</v>
          </cell>
          <cell r="AE41">
            <v>25.553610632952772</v>
          </cell>
          <cell r="AF41">
            <v>395.92962296704724</v>
          </cell>
        </row>
        <row r="42">
          <cell r="S42">
            <v>146.96446877866234</v>
          </cell>
          <cell r="T42">
            <v>7.8791337496623441</v>
          </cell>
          <cell r="W42">
            <v>114.57</v>
          </cell>
          <cell r="Z42">
            <v>117.8478477</v>
          </cell>
          <cell r="AA42">
            <v>117.84784769999999</v>
          </cell>
          <cell r="AB42">
            <v>7.1448583810459754</v>
          </cell>
          <cell r="AC42">
            <v>110.70298931895401</v>
          </cell>
          <cell r="AD42">
            <v>117.84784769999999</v>
          </cell>
          <cell r="AE42">
            <v>7.1448583810459754</v>
          </cell>
          <cell r="AF42">
            <v>110.70298931895401</v>
          </cell>
        </row>
        <row r="43">
          <cell r="S43">
            <v>6.5704786148260519</v>
          </cell>
          <cell r="T43">
            <v>-13.429521385173949</v>
          </cell>
          <cell r="W43">
            <v>216.62</v>
          </cell>
          <cell r="Z43">
            <v>222.81749820000002</v>
          </cell>
          <cell r="AA43">
            <v>222.81749820000002</v>
          </cell>
          <cell r="AB43">
            <v>13.50893970936702</v>
          </cell>
          <cell r="AC43">
            <v>209.308558490633</v>
          </cell>
          <cell r="AD43">
            <v>222.81749820000002</v>
          </cell>
          <cell r="AE43">
            <v>13.50893970936702</v>
          </cell>
          <cell r="AF43">
            <v>209.308558490633</v>
          </cell>
        </row>
        <row r="44">
          <cell r="S44">
            <v>32.055108763226634</v>
          </cell>
          <cell r="T44">
            <v>-96.944891236773373</v>
          </cell>
          <cell r="W44">
            <v>43.59</v>
          </cell>
          <cell r="Z44">
            <v>44.837109900000002</v>
          </cell>
          <cell r="AA44">
            <v>44.837109899999994</v>
          </cell>
          <cell r="AB44">
            <v>2.7183763361245883</v>
          </cell>
          <cell r="AC44">
            <v>42.118733563875409</v>
          </cell>
          <cell r="AD44">
            <v>44.837109899999994</v>
          </cell>
          <cell r="AE44">
            <v>2.7183763361245883</v>
          </cell>
          <cell r="AF44">
            <v>42.118733563875409</v>
          </cell>
        </row>
        <row r="45">
          <cell r="S45">
            <v>55.954516395010593</v>
          </cell>
          <cell r="T45">
            <v>55.954516395010593</v>
          </cell>
          <cell r="W45">
            <v>34.979999999999997</v>
          </cell>
          <cell r="Z45">
            <v>35.980777799999998</v>
          </cell>
          <cell r="AA45">
            <v>35.980777799999991</v>
          </cell>
          <cell r="AB45">
            <v>2.1814362064151886</v>
          </cell>
          <cell r="AC45">
            <v>33.799341593584799</v>
          </cell>
          <cell r="AD45">
            <v>35.980777799999991</v>
          </cell>
          <cell r="AE45">
            <v>2.1814362064151886</v>
          </cell>
          <cell r="AF45">
            <v>33.799341593584799</v>
          </cell>
        </row>
        <row r="46">
          <cell r="S46">
            <v>110.76</v>
          </cell>
          <cell r="T46">
            <v>0.1600000000000108</v>
          </cell>
          <cell r="W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S47">
            <v>27.796864905857369</v>
          </cell>
          <cell r="T47">
            <v>-61.103135094142637</v>
          </cell>
          <cell r="W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S48">
            <v>3.7402112978187763</v>
          </cell>
          <cell r="T48">
            <v>-37.959788702181228</v>
          </cell>
          <cell r="W48">
            <v>10.83</v>
          </cell>
          <cell r="Z48">
            <v>11.1398463</v>
          </cell>
          <cell r="AA48">
            <v>11.1398463</v>
          </cell>
          <cell r="AB48">
            <v>0.67538462308394798</v>
          </cell>
          <cell r="AC48">
            <v>10.464461676916052</v>
          </cell>
          <cell r="AD48">
            <v>11.1398463</v>
          </cell>
          <cell r="AE48">
            <v>0.67538462308394798</v>
          </cell>
          <cell r="AF48">
            <v>10.464461676916052</v>
          </cell>
        </row>
        <row r="49">
          <cell r="S49">
            <v>19.46362646102012</v>
          </cell>
          <cell r="T49">
            <v>-81.736373538979876</v>
          </cell>
          <cell r="W49">
            <v>90.88</v>
          </cell>
          <cell r="Z49">
            <v>93.480076799999992</v>
          </cell>
          <cell r="AA49">
            <v>93.480076799999992</v>
          </cell>
          <cell r="AB49">
            <v>5.667493494540091</v>
          </cell>
          <cell r="AC49">
            <v>87.812583305459896</v>
          </cell>
          <cell r="AD49">
            <v>93.480076799999992</v>
          </cell>
          <cell r="AE49">
            <v>5.667493494540091</v>
          </cell>
          <cell r="AF49">
            <v>87.812583305459896</v>
          </cell>
        </row>
        <row r="50">
          <cell r="S50">
            <v>0</v>
          </cell>
          <cell r="T50">
            <v>0</v>
          </cell>
          <cell r="W50">
            <v>113.79</v>
          </cell>
          <cell r="Z50">
            <v>117.04553190000001</v>
          </cell>
          <cell r="AA50">
            <v>117.0455319</v>
          </cell>
          <cell r="AB50">
            <v>7.0962157212116752</v>
          </cell>
          <cell r="AC50">
            <v>109.94931617878832</v>
          </cell>
          <cell r="AD50">
            <v>117.0455319</v>
          </cell>
          <cell r="AE50">
            <v>7.0962157212116752</v>
          </cell>
          <cell r="AF50">
            <v>109.94931617878832</v>
          </cell>
        </row>
        <row r="51">
          <cell r="S51">
            <v>14.827391115150586</v>
          </cell>
          <cell r="T51">
            <v>14.827391115150586</v>
          </cell>
          <cell r="W51">
            <v>18.170000000000002</v>
          </cell>
          <cell r="Z51">
            <v>18.689843700000001</v>
          </cell>
          <cell r="AA51">
            <v>18.689843699999997</v>
          </cell>
          <cell r="AB51">
            <v>1.1331245246016004</v>
          </cell>
          <cell r="AC51">
            <v>17.556719175398396</v>
          </cell>
          <cell r="AD51">
            <v>18.689843699999997</v>
          </cell>
          <cell r="AE51">
            <v>1.1331245246016004</v>
          </cell>
          <cell r="AF51">
            <v>17.556719175398396</v>
          </cell>
        </row>
        <row r="52">
          <cell r="AC52">
            <v>0</v>
          </cell>
          <cell r="AD52">
            <v>0</v>
          </cell>
          <cell r="AE52">
            <v>0</v>
          </cell>
        </row>
        <row r="53">
          <cell r="S53">
            <v>0</v>
          </cell>
          <cell r="T53">
            <v>0</v>
          </cell>
          <cell r="W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J54">
            <v>0</v>
          </cell>
          <cell r="N54">
            <v>0</v>
          </cell>
          <cell r="S54">
            <v>620.58290708714037</v>
          </cell>
          <cell r="T54">
            <v>-1815.4170929128595</v>
          </cell>
          <cell r="W54">
            <v>25.6</v>
          </cell>
          <cell r="Z54">
            <v>26.332416000000002</v>
          </cell>
          <cell r="AA54">
            <v>26.332415999999998</v>
          </cell>
          <cell r="AB54">
            <v>1.5964770407155187</v>
          </cell>
          <cell r="AC54">
            <v>24.735938959284478</v>
          </cell>
          <cell r="AD54">
            <v>26.332415999999998</v>
          </cell>
          <cell r="AE54">
            <v>1.5964770407155187</v>
          </cell>
          <cell r="AF54">
            <v>24.735938959284478</v>
          </cell>
        </row>
        <row r="55">
          <cell r="S55">
            <v>364.51599977807956</v>
          </cell>
          <cell r="T55">
            <v>364.51599977807956</v>
          </cell>
          <cell r="W55">
            <v>25.6</v>
          </cell>
          <cell r="Z55">
            <v>26.332416000000002</v>
          </cell>
          <cell r="AA55">
            <v>26.332415999999998</v>
          </cell>
          <cell r="AB55">
            <v>1.5964770407155187</v>
          </cell>
          <cell r="AC55">
            <v>24.735938959284478</v>
          </cell>
          <cell r="AD55">
            <v>26.332415999999998</v>
          </cell>
          <cell r="AE55">
            <v>1.5964770407155187</v>
          </cell>
          <cell r="AF55">
            <v>24.735938959284478</v>
          </cell>
        </row>
        <row r="56">
          <cell r="S56">
            <v>256.06690730906081</v>
          </cell>
          <cell r="T56">
            <v>-2179.9330926909392</v>
          </cell>
          <cell r="W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J57">
            <v>0</v>
          </cell>
          <cell r="N57">
            <v>0</v>
          </cell>
          <cell r="S57">
            <v>0</v>
          </cell>
          <cell r="T57">
            <v>-1315.6</v>
          </cell>
          <cell r="W57">
            <v>0</v>
          </cell>
          <cell r="Z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S58">
            <v>0</v>
          </cell>
          <cell r="T58">
            <v>0</v>
          </cell>
          <cell r="W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S59">
            <v>0</v>
          </cell>
          <cell r="T59">
            <v>0</v>
          </cell>
          <cell r="W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S60">
            <v>0</v>
          </cell>
          <cell r="T60">
            <v>-1315.6</v>
          </cell>
          <cell r="W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W61">
            <v>13337.489992000003</v>
          </cell>
          <cell r="Z61">
            <v>13719.075580671122</v>
          </cell>
          <cell r="AB61">
            <v>831.7576778516019</v>
          </cell>
          <cell r="AC61">
            <v>12887.317902819519</v>
          </cell>
          <cell r="AD61">
            <v>13719.075580671119</v>
          </cell>
          <cell r="AE61">
            <v>831.7576778516019</v>
          </cell>
          <cell r="AF61">
            <v>12887.317902819517</v>
          </cell>
        </row>
        <row r="62">
          <cell r="AA62">
            <v>13719.075580671122</v>
          </cell>
          <cell r="AB62">
            <v>0</v>
          </cell>
          <cell r="AC62">
            <v>13719.075580671122</v>
          </cell>
          <cell r="AD62">
            <v>0</v>
          </cell>
          <cell r="AE62">
            <v>0</v>
          </cell>
          <cell r="AF62">
            <v>0</v>
          </cell>
        </row>
        <row r="63">
          <cell r="W63">
            <v>9336.2429944000014</v>
          </cell>
          <cell r="AA63">
            <v>13719.07558067112</v>
          </cell>
          <cell r="AB63">
            <v>0</v>
          </cell>
          <cell r="AC63">
            <v>13719.07558067112</v>
          </cell>
          <cell r="AD63">
            <v>0</v>
          </cell>
          <cell r="AE63">
            <v>0</v>
          </cell>
          <cell r="AF63">
            <v>0</v>
          </cell>
        </row>
        <row r="64">
          <cell r="S64">
            <v>0</v>
          </cell>
          <cell r="W64">
            <v>0</v>
          </cell>
          <cell r="Z64">
            <v>141208.59921264619</v>
          </cell>
          <cell r="AA64">
            <v>141208.59921264616</v>
          </cell>
          <cell r="AB64">
            <v>8561.1698749780153</v>
          </cell>
          <cell r="AC64">
            <v>132647.42933766815</v>
          </cell>
          <cell r="AD64">
            <v>141208.59921264616</v>
          </cell>
        </row>
        <row r="65">
          <cell r="J65">
            <v>0</v>
          </cell>
          <cell r="N65">
            <v>0</v>
          </cell>
          <cell r="Q65">
            <v>15800.788916945485</v>
          </cell>
          <cell r="S65">
            <v>15336.645670456748</v>
          </cell>
          <cell r="T65">
            <v>-5189.7396645722529</v>
          </cell>
          <cell r="V65">
            <v>13337.489992000003</v>
          </cell>
          <cell r="W65">
            <v>9336.2429944000014</v>
          </cell>
          <cell r="Y65">
            <v>13719.075580671122</v>
          </cell>
          <cell r="Z65">
            <v>154927.6747933173</v>
          </cell>
          <cell r="AA65">
            <v>154927.6747933173</v>
          </cell>
          <cell r="AB65">
            <v>9392.9275528296166</v>
          </cell>
          <cell r="AC65">
            <v>145534.74724048766</v>
          </cell>
          <cell r="AD65">
            <v>154927.67479331727</v>
          </cell>
          <cell r="AE65">
            <v>831.7576778516019</v>
          </cell>
          <cell r="AF65">
            <v>154095.91711546568</v>
          </cell>
        </row>
        <row r="69">
          <cell r="S69">
            <v>0</v>
          </cell>
          <cell r="T69">
            <v>0</v>
          </cell>
          <cell r="W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AE70">
            <v>0</v>
          </cell>
          <cell r="AF70">
            <v>0</v>
          </cell>
        </row>
        <row r="71">
          <cell r="AE71">
            <v>0</v>
          </cell>
          <cell r="AF71">
            <v>0</v>
          </cell>
        </row>
        <row r="72">
          <cell r="J72">
            <v>0</v>
          </cell>
          <cell r="N72">
            <v>0</v>
          </cell>
          <cell r="S72">
            <v>236.44954508159054</v>
          </cell>
          <cell r="T72">
            <v>166.74954508159055</v>
          </cell>
          <cell r="W72">
            <v>33.54</v>
          </cell>
          <cell r="Z72">
            <v>259.70752688485419</v>
          </cell>
          <cell r="AA72">
            <v>259.70752688485419</v>
          </cell>
          <cell r="AB72">
            <v>15.745501816949803</v>
          </cell>
          <cell r="AC72">
            <v>0</v>
          </cell>
          <cell r="AD72">
            <v>259.70752688485419</v>
          </cell>
          <cell r="AE72">
            <v>15.745501816949803</v>
          </cell>
          <cell r="AF72">
            <v>243.96202506790439</v>
          </cell>
        </row>
        <row r="73">
          <cell r="J73">
            <v>0</v>
          </cell>
          <cell r="N73">
            <v>0</v>
          </cell>
          <cell r="S73">
            <v>236.44954508159054</v>
          </cell>
          <cell r="T73">
            <v>166.74954508159055</v>
          </cell>
          <cell r="W73">
            <v>33.54</v>
          </cell>
          <cell r="Z73">
            <v>259.70752688485419</v>
          </cell>
          <cell r="AA73">
            <v>259.70752688485419</v>
          </cell>
          <cell r="AB73">
            <v>15.745501816949803</v>
          </cell>
          <cell r="AC73">
            <v>0</v>
          </cell>
          <cell r="AD73">
            <v>259.70752688485419</v>
          </cell>
          <cell r="AE73">
            <v>15.745501816949803</v>
          </cell>
          <cell r="AF73">
            <v>0</v>
          </cell>
        </row>
        <row r="74">
          <cell r="S74">
            <v>0</v>
          </cell>
          <cell r="T74">
            <v>0</v>
          </cell>
          <cell r="W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</row>
        <row r="75">
          <cell r="S75">
            <v>0</v>
          </cell>
          <cell r="T75">
            <v>0</v>
          </cell>
          <cell r="W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</row>
        <row r="76">
          <cell r="S76">
            <v>0</v>
          </cell>
          <cell r="T76">
            <v>0</v>
          </cell>
          <cell r="W76">
            <v>0</v>
          </cell>
          <cell r="Z76">
            <v>0</v>
          </cell>
          <cell r="AA76">
            <v>0</v>
          </cell>
          <cell r="AB76">
            <v>0</v>
          </cell>
          <cell r="AD76">
            <v>0</v>
          </cell>
          <cell r="AE76">
            <v>0</v>
          </cell>
        </row>
        <row r="77">
          <cell r="S77">
            <v>0</v>
          </cell>
          <cell r="T77">
            <v>0</v>
          </cell>
          <cell r="W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S78">
            <v>236.44954508159054</v>
          </cell>
          <cell r="T78">
            <v>166.74954508159055</v>
          </cell>
          <cell r="W78">
            <v>33.54</v>
          </cell>
          <cell r="Z78">
            <v>259.70752688485419</v>
          </cell>
          <cell r="AA78">
            <v>259.70752688485419</v>
          </cell>
          <cell r="AB78">
            <v>15.745501816949803</v>
          </cell>
          <cell r="AD78">
            <v>259.70752688485419</v>
          </cell>
          <cell r="AE78">
            <v>15.745501816949803</v>
          </cell>
        </row>
        <row r="79">
          <cell r="J79">
            <v>0</v>
          </cell>
          <cell r="N79">
            <v>0</v>
          </cell>
          <cell r="S79">
            <v>0</v>
          </cell>
          <cell r="T79">
            <v>0</v>
          </cell>
          <cell r="W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S80">
            <v>0</v>
          </cell>
          <cell r="T80">
            <v>0</v>
          </cell>
          <cell r="W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S81">
            <v>0</v>
          </cell>
          <cell r="T81">
            <v>0</v>
          </cell>
          <cell r="W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S82">
            <v>0</v>
          </cell>
          <cell r="T82">
            <v>0</v>
          </cell>
          <cell r="W82">
            <v>0</v>
          </cell>
          <cell r="Z82">
            <v>0</v>
          </cell>
          <cell r="AA82">
            <v>0</v>
          </cell>
          <cell r="AB82">
            <v>0</v>
          </cell>
          <cell r="AD82">
            <v>0</v>
          </cell>
          <cell r="AE82">
            <v>0</v>
          </cell>
        </row>
        <row r="83">
          <cell r="J83">
            <v>0</v>
          </cell>
          <cell r="N83">
            <v>0</v>
          </cell>
          <cell r="S83">
            <v>1109.3177355611174</v>
          </cell>
          <cell r="T83">
            <v>486.16773556111741</v>
          </cell>
          <cell r="W83">
            <v>614.53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S84">
            <v>1109.3177355611174</v>
          </cell>
          <cell r="T84">
            <v>486.16773556111741</v>
          </cell>
          <cell r="W84">
            <v>614.53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</row>
        <row r="85">
          <cell r="S85">
            <v>0</v>
          </cell>
          <cell r="T85">
            <v>0</v>
          </cell>
          <cell r="W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S86">
            <v>0</v>
          </cell>
          <cell r="T86">
            <v>0</v>
          </cell>
          <cell r="W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S87">
            <v>0</v>
          </cell>
          <cell r="T87">
            <v>0</v>
          </cell>
          <cell r="W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T88">
            <v>-1648.5</v>
          </cell>
          <cell r="W88">
            <v>2605.23</v>
          </cell>
          <cell r="Z88">
            <v>2662.0251911613364</v>
          </cell>
          <cell r="AA88">
            <v>2662.0251911613364</v>
          </cell>
          <cell r="AB88">
            <v>161.39279052462993</v>
          </cell>
          <cell r="AC88">
            <v>2500.6324006367063</v>
          </cell>
          <cell r="AD88">
            <v>2662.0251911613364</v>
          </cell>
          <cell r="AE88">
            <v>161.39279052462993</v>
          </cell>
          <cell r="AF88">
            <v>2500.6324006367063</v>
          </cell>
        </row>
        <row r="89">
          <cell r="S89">
            <v>0</v>
          </cell>
          <cell r="T89">
            <v>0</v>
          </cell>
          <cell r="W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S90">
            <v>0</v>
          </cell>
          <cell r="T90">
            <v>0</v>
          </cell>
          <cell r="W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T91">
            <v>0</v>
          </cell>
          <cell r="W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</row>
        <row r="92">
          <cell r="AA92">
            <v>0</v>
          </cell>
          <cell r="AD92">
            <v>0</v>
          </cell>
          <cell r="AE92">
            <v>0</v>
          </cell>
        </row>
        <row r="93">
          <cell r="S93">
            <v>0</v>
          </cell>
          <cell r="T93">
            <v>0</v>
          </cell>
          <cell r="W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S94">
            <v>0</v>
          </cell>
          <cell r="T94">
            <v>0</v>
          </cell>
          <cell r="W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S95">
            <v>2428.4835989198637</v>
          </cell>
          <cell r="T95">
            <v>1660.4035989198637</v>
          </cell>
          <cell r="W95">
            <v>756.91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S96">
            <v>0</v>
          </cell>
          <cell r="T96">
            <v>0</v>
          </cell>
          <cell r="W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S97">
            <v>0</v>
          </cell>
          <cell r="T97">
            <v>0</v>
          </cell>
          <cell r="W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S98">
            <v>825.26640733446402</v>
          </cell>
          <cell r="T98">
            <v>774.96640733446407</v>
          </cell>
          <cell r="W98">
            <v>61.18</v>
          </cell>
          <cell r="Z98">
            <v>1615.4219327999999</v>
          </cell>
          <cell r="AA98">
            <v>1615.4219327999999</v>
          </cell>
          <cell r="AB98">
            <v>97.939514049280078</v>
          </cell>
          <cell r="AC98">
            <v>1517.4824187507199</v>
          </cell>
          <cell r="AD98">
            <v>1615.4219327999999</v>
          </cell>
          <cell r="AE98">
            <v>97.939514049280078</v>
          </cell>
          <cell r="AF98">
            <v>1517.4824187507199</v>
          </cell>
        </row>
        <row r="99">
          <cell r="S99">
            <v>0</v>
          </cell>
          <cell r="T99">
            <v>0</v>
          </cell>
          <cell r="W99">
            <v>0</v>
          </cell>
          <cell r="Z99">
            <v>141208.59921264619</v>
          </cell>
          <cell r="AA99">
            <v>141208.59921264619</v>
          </cell>
          <cell r="AB99">
            <v>8561.1698749780171</v>
          </cell>
          <cell r="AC99">
            <v>132647.42933766817</v>
          </cell>
          <cell r="AD99">
            <v>141208.59921264619</v>
          </cell>
          <cell r="AE99">
            <v>8561.1698749780171</v>
          </cell>
          <cell r="AF99">
            <v>132647.42933766817</v>
          </cell>
        </row>
        <row r="100">
          <cell r="S100">
            <v>0</v>
          </cell>
          <cell r="T100">
            <v>0</v>
          </cell>
          <cell r="W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J101">
            <v>0</v>
          </cell>
          <cell r="N101">
            <v>0</v>
          </cell>
          <cell r="S101">
            <v>4599.5172868970358</v>
          </cell>
          <cell r="T101">
            <v>1439.7872868970358</v>
          </cell>
          <cell r="W101">
            <v>4071.39</v>
          </cell>
          <cell r="Z101">
            <v>145745.7538634924</v>
          </cell>
          <cell r="AA101">
            <v>145745.7538634924</v>
          </cell>
          <cell r="AB101">
            <v>8836.2476813688772</v>
          </cell>
          <cell r="AC101">
            <v>136665.54415705561</v>
          </cell>
          <cell r="AD101">
            <v>145745.7538634924</v>
          </cell>
          <cell r="AE101">
            <v>8836.2476813688772</v>
          </cell>
          <cell r="AF101">
            <v>136909.5061821235</v>
          </cell>
        </row>
        <row r="102">
          <cell r="J102">
            <v>0</v>
          </cell>
          <cell r="N102">
            <v>0</v>
          </cell>
          <cell r="Q102">
            <v>24176.415730955465</v>
          </cell>
          <cell r="S102">
            <v>19936.162957353783</v>
          </cell>
          <cell r="T102">
            <v>-3749.9523776752171</v>
          </cell>
          <cell r="V102">
            <v>17391.632989600002</v>
          </cell>
          <cell r="W102">
            <v>13407.632994400001</v>
          </cell>
          <cell r="Y102">
            <v>21214.129957784975</v>
          </cell>
          <cell r="Z102">
            <v>300673.42865680973</v>
          </cell>
          <cell r="AA102">
            <v>300673.42865680973</v>
          </cell>
          <cell r="AB102">
            <v>18229.175234198494</v>
          </cell>
          <cell r="AC102">
            <v>282200.29139754327</v>
          </cell>
          <cell r="AD102">
            <v>300673.42865680967</v>
          </cell>
          <cell r="AE102">
            <v>9668.0053592204786</v>
          </cell>
          <cell r="AF102">
            <v>291005.42329758918</v>
          </cell>
        </row>
        <row r="103">
          <cell r="J103">
            <v>0</v>
          </cell>
          <cell r="N103">
            <v>0</v>
          </cell>
          <cell r="Q103">
            <v>1343.3170600000001</v>
          </cell>
          <cell r="S103">
            <v>1343.3170600000001</v>
          </cell>
          <cell r="T103">
            <v>0</v>
          </cell>
          <cell r="V103">
            <v>-3900.11</v>
          </cell>
          <cell r="W103">
            <v>-3900.11</v>
          </cell>
          <cell r="Y103">
            <v>11662.971063174333</v>
          </cell>
          <cell r="Z103">
            <v>31815.327607153526</v>
          </cell>
          <cell r="AA103">
            <v>31815.327607153526</v>
          </cell>
          <cell r="AB103">
            <v>1928.8940318907012</v>
          </cell>
          <cell r="AC103">
            <v>29886.433575262825</v>
          </cell>
          <cell r="AD103">
            <v>31815.327607153526</v>
          </cell>
          <cell r="AE103">
            <v>1928.8940318907012</v>
          </cell>
          <cell r="AF103">
            <v>29886.433575262825</v>
          </cell>
        </row>
        <row r="104">
          <cell r="J104">
            <v>0</v>
          </cell>
          <cell r="N104">
            <v>0</v>
          </cell>
          <cell r="S104">
            <v>1343.3170600000001</v>
          </cell>
          <cell r="T104">
            <v>0</v>
          </cell>
          <cell r="W104">
            <v>-3900.11</v>
          </cell>
          <cell r="Z104">
            <v>31390.598757153526</v>
          </cell>
          <cell r="AA104">
            <v>31390.598757153526</v>
          </cell>
          <cell r="AB104">
            <v>1903.1436466030577</v>
          </cell>
          <cell r="AC104">
            <v>29487.455110550469</v>
          </cell>
          <cell r="AD104">
            <v>31390.598757153526</v>
          </cell>
          <cell r="AE104">
            <v>1903.1436466030577</v>
          </cell>
          <cell r="AF104">
            <v>29487.455110550469</v>
          </cell>
        </row>
        <row r="105">
          <cell r="S105">
            <v>0</v>
          </cell>
          <cell r="T105">
            <v>0</v>
          </cell>
          <cell r="W105">
            <v>-1108.82</v>
          </cell>
          <cell r="Z105">
            <v>-22094.683280166555</v>
          </cell>
          <cell r="AA105">
            <v>-22094.683280166555</v>
          </cell>
          <cell r="AB105">
            <v>-1339.5525339819542</v>
          </cell>
          <cell r="AC105">
            <v>-20755.130746184601</v>
          </cell>
          <cell r="AD105">
            <v>-22094.683280166555</v>
          </cell>
          <cell r="AE105">
            <v>-1339.5525339819542</v>
          </cell>
          <cell r="AF105">
            <v>-20755.130746184601</v>
          </cell>
        </row>
        <row r="106">
          <cell r="S106">
            <v>0</v>
          </cell>
          <cell r="T106">
            <v>0</v>
          </cell>
          <cell r="W106">
            <v>-1157.8699999999999</v>
          </cell>
          <cell r="Z106">
            <v>1551.2384053371165</v>
          </cell>
          <cell r="AA106">
            <v>1551.2384053371165</v>
          </cell>
          <cell r="AB106">
            <v>94.0482065449999</v>
          </cell>
          <cell r="AC106">
            <v>1457.1901987921167</v>
          </cell>
          <cell r="AD106">
            <v>1551.2384053371165</v>
          </cell>
          <cell r="AE106">
            <v>94.0482065449999</v>
          </cell>
          <cell r="AF106">
            <v>1457.1901987921167</v>
          </cell>
        </row>
        <row r="107">
          <cell r="S107">
            <v>0</v>
          </cell>
          <cell r="T107">
            <v>0</v>
          </cell>
          <cell r="W107">
            <v>-1970.98</v>
          </cell>
          <cell r="Z107">
            <v>26146.314458334007</v>
          </cell>
          <cell r="AA107">
            <v>26146.314458334007</v>
          </cell>
          <cell r="AB107">
            <v>1585.1941094982876</v>
          </cell>
          <cell r="AC107">
            <v>24561.120348835721</v>
          </cell>
          <cell r="AD107">
            <v>26146.314458334007</v>
          </cell>
          <cell r="AE107">
            <v>1585.1941094982876</v>
          </cell>
          <cell r="AF107">
            <v>24561.120348835721</v>
          </cell>
        </row>
        <row r="108">
          <cell r="S108">
            <v>0</v>
          </cell>
          <cell r="T108">
            <v>0</v>
          </cell>
          <cell r="W108">
            <v>0</v>
          </cell>
          <cell r="Z108">
            <v>25787.729173648957</v>
          </cell>
          <cell r="AA108">
            <v>25787.729173648957</v>
          </cell>
          <cell r="AB108">
            <v>1563.4538645417244</v>
          </cell>
          <cell r="AC108">
            <v>24224.275309107234</v>
          </cell>
          <cell r="AD108">
            <v>25787.729173648957</v>
          </cell>
          <cell r="AE108">
            <v>1563.4538645417244</v>
          </cell>
          <cell r="AF108">
            <v>24224.275309107234</v>
          </cell>
        </row>
        <row r="109">
          <cell r="S109">
            <v>1343.3170600000001</v>
          </cell>
          <cell r="T109">
            <v>0</v>
          </cell>
          <cell r="W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</row>
        <row r="110">
          <cell r="S110">
            <v>0</v>
          </cell>
          <cell r="T110">
            <v>0</v>
          </cell>
          <cell r="W110">
            <v>337.56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</row>
        <row r="111">
          <cell r="S111">
            <v>0</v>
          </cell>
          <cell r="T111">
            <v>0</v>
          </cell>
          <cell r="W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</row>
        <row r="112">
          <cell r="S112">
            <v>0</v>
          </cell>
          <cell r="T112">
            <v>0</v>
          </cell>
          <cell r="W112">
            <v>0</v>
          </cell>
          <cell r="Z112">
            <v>424.72884999999997</v>
          </cell>
          <cell r="AA112">
            <v>424.72884999999997</v>
          </cell>
          <cell r="AB112">
            <v>25.75038528764339</v>
          </cell>
          <cell r="AC112">
            <v>398.97846471235658</v>
          </cell>
          <cell r="AD112">
            <v>424.72884999999997</v>
          </cell>
          <cell r="AE112">
            <v>25.75038528764339</v>
          </cell>
          <cell r="AF112">
            <v>398.97846471235658</v>
          </cell>
        </row>
        <row r="113">
          <cell r="S113">
            <v>0</v>
          </cell>
          <cell r="T113">
            <v>0</v>
          </cell>
          <cell r="W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</row>
        <row r="114">
          <cell r="J114">
            <v>0</v>
          </cell>
          <cell r="N114">
            <v>0</v>
          </cell>
          <cell r="S114">
            <v>0</v>
          </cell>
          <cell r="T114">
            <v>0</v>
          </cell>
          <cell r="W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</row>
        <row r="116">
          <cell r="S116">
            <v>0</v>
          </cell>
          <cell r="W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</row>
        <row r="118">
          <cell r="S118">
            <v>0</v>
          </cell>
          <cell r="T118">
            <v>0</v>
          </cell>
          <cell r="W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</row>
        <row r="119">
          <cell r="T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</row>
        <row r="120">
          <cell r="T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1">
          <cell r="J121">
            <v>0</v>
          </cell>
          <cell r="N121">
            <v>0</v>
          </cell>
          <cell r="S121">
            <v>21279.480017353784</v>
          </cell>
          <cell r="T121">
            <v>-3749.9523776752171</v>
          </cell>
          <cell r="W121">
            <v>9507.5229944000021</v>
          </cell>
          <cell r="Z121">
            <v>332488.75626396324</v>
          </cell>
          <cell r="AA121">
            <v>332488.75626396324</v>
          </cell>
          <cell r="AB121">
            <v>20158.069266089195</v>
          </cell>
          <cell r="AC121">
            <v>312086.72497280611</v>
          </cell>
          <cell r="AD121">
            <v>332488.75626396318</v>
          </cell>
          <cell r="AE121">
            <v>11596.899391111179</v>
          </cell>
          <cell r="AF121">
            <v>320891.85687285202</v>
          </cell>
        </row>
        <row r="122">
          <cell r="S122">
            <v>0</v>
          </cell>
          <cell r="T122">
            <v>-3749.9523776752171</v>
          </cell>
          <cell r="W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</row>
        <row r="123">
          <cell r="S123">
            <v>25229.565749978166</v>
          </cell>
          <cell r="T123">
            <v>0</v>
          </cell>
          <cell r="W123">
            <v>25543.529999968698</v>
          </cell>
          <cell r="Z123">
            <v>31212.866441816441</v>
          </cell>
          <cell r="AA123">
            <v>31212.866441816441</v>
          </cell>
          <cell r="AB123">
            <v>16894.1717381817</v>
          </cell>
          <cell r="AC123">
            <v>14318.694703634739</v>
          </cell>
          <cell r="AD123">
            <v>31212.866441816441</v>
          </cell>
          <cell r="AE123">
            <v>16894.1717381817</v>
          </cell>
          <cell r="AF123">
            <v>14318.694703634739</v>
          </cell>
        </row>
        <row r="124">
          <cell r="J124">
            <v>0</v>
          </cell>
          <cell r="N124">
            <v>0</v>
          </cell>
          <cell r="Q124">
            <v>50749.298540933625</v>
          </cell>
          <cell r="S124">
            <v>46509.045767331947</v>
          </cell>
          <cell r="T124">
            <v>-4240.2527736016782</v>
          </cell>
          <cell r="V124">
            <v>39035.0529895687</v>
          </cell>
          <cell r="W124">
            <v>35051.0529943687</v>
          </cell>
          <cell r="Y124">
            <v>64612.819095996223</v>
          </cell>
          <cell r="Z124">
            <v>363701.62270577968</v>
          </cell>
          <cell r="AA124">
            <v>363701.62270577968</v>
          </cell>
          <cell r="AB124">
            <v>37052.241004270894</v>
          </cell>
          <cell r="AC124">
            <v>326405.41967644083</v>
          </cell>
          <cell r="AD124">
            <v>363701.62270577962</v>
          </cell>
          <cell r="AE124">
            <v>28491.071129292879</v>
          </cell>
          <cell r="AF124">
            <v>335210.55157648673</v>
          </cell>
        </row>
      </sheetData>
      <sheetData sheetId="34"/>
      <sheetData sheetId="35"/>
      <sheetData sheetId="36"/>
      <sheetData sheetId="37"/>
      <sheetData sheetId="38"/>
      <sheetData sheetId="39">
        <row r="17">
          <cell r="M17">
            <v>62.72</v>
          </cell>
          <cell r="T17">
            <v>64.277000000000001</v>
          </cell>
          <cell r="U17">
            <v>33.094999999999999</v>
          </cell>
          <cell r="V17">
            <v>31.181999999999999</v>
          </cell>
          <cell r="AA17">
            <v>65.400000000000006</v>
          </cell>
          <cell r="AB17">
            <v>34.04</v>
          </cell>
          <cell r="AC17">
            <v>31.36</v>
          </cell>
          <cell r="AD17">
            <v>1.017471257214867</v>
          </cell>
        </row>
        <row r="18">
          <cell r="M18">
            <v>62.72</v>
          </cell>
          <cell r="T18">
            <v>9.3849999999999998</v>
          </cell>
          <cell r="U18">
            <v>4.7249999999999996</v>
          </cell>
          <cell r="V18">
            <v>4.66</v>
          </cell>
          <cell r="AA18">
            <v>11.32</v>
          </cell>
          <cell r="AB18">
            <v>6.21</v>
          </cell>
          <cell r="AC18">
            <v>5.1099999999999994</v>
          </cell>
          <cell r="AD18">
            <v>1.2061800745871072</v>
          </cell>
        </row>
        <row r="19">
          <cell r="M19">
            <v>100</v>
          </cell>
          <cell r="N19">
            <v>0</v>
          </cell>
          <cell r="O19">
            <v>0</v>
          </cell>
          <cell r="T19">
            <v>14.600868117678173</v>
          </cell>
          <cell r="U19">
            <v>14.277081130080072</v>
          </cell>
          <cell r="V19">
            <v>14.944519273940093</v>
          </cell>
          <cell r="AA19">
            <v>17.308868501529052</v>
          </cell>
          <cell r="AB19">
            <v>18.243243243243242</v>
          </cell>
          <cell r="AC19">
            <v>16.294642857142854</v>
          </cell>
          <cell r="AD19">
            <v>1.1854684503705732</v>
          </cell>
        </row>
        <row r="20">
          <cell r="M20">
            <v>0</v>
          </cell>
          <cell r="T20">
            <v>0</v>
          </cell>
          <cell r="U20">
            <v>0</v>
          </cell>
          <cell r="V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M21">
            <v>0</v>
          </cell>
          <cell r="T21">
            <v>9.3849999999999998</v>
          </cell>
          <cell r="U21">
            <v>4.7249999999999996</v>
          </cell>
          <cell r="V21">
            <v>4.66</v>
          </cell>
          <cell r="AA21">
            <v>11.32</v>
          </cell>
          <cell r="AB21">
            <v>6.21</v>
          </cell>
          <cell r="AC21">
            <v>5.1099999999999994</v>
          </cell>
          <cell r="AD21">
            <v>1.2061800745871072</v>
          </cell>
        </row>
        <row r="22">
          <cell r="M22">
            <v>0.42200000000000004</v>
          </cell>
          <cell r="T22">
            <v>0.41000000000000003</v>
          </cell>
          <cell r="U22">
            <v>0.2</v>
          </cell>
          <cell r="V22">
            <v>0.21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M23">
            <v>0.42200000000000004</v>
          </cell>
          <cell r="T23">
            <v>54.480000000000004</v>
          </cell>
          <cell r="U23">
            <v>28.169999999999998</v>
          </cell>
          <cell r="V23">
            <v>26.310000000000002</v>
          </cell>
          <cell r="AA23">
            <v>54.077000000000005</v>
          </cell>
          <cell r="AB23">
            <v>27.829000000000001</v>
          </cell>
          <cell r="AC23">
            <v>26.248000000000001</v>
          </cell>
          <cell r="AD23">
            <v>0.99260279001468432</v>
          </cell>
        </row>
        <row r="24">
          <cell r="M24">
            <v>0</v>
          </cell>
          <cell r="T24">
            <v>0</v>
          </cell>
          <cell r="U24">
            <v>0</v>
          </cell>
          <cell r="V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M25">
            <v>0</v>
          </cell>
          <cell r="T25">
            <v>20.580000000000002</v>
          </cell>
          <cell r="U25">
            <v>10.61</v>
          </cell>
          <cell r="V25">
            <v>9.9700000000000006</v>
          </cell>
          <cell r="AA25">
            <v>10.177</v>
          </cell>
          <cell r="AB25">
            <v>5.4390000000000001</v>
          </cell>
          <cell r="AC25">
            <v>4.7379999999999995</v>
          </cell>
          <cell r="AD25">
            <v>0.49450923226433424</v>
          </cell>
        </row>
        <row r="26">
          <cell r="M26">
            <v>0</v>
          </cell>
          <cell r="T26">
            <v>0</v>
          </cell>
          <cell r="U26">
            <v>0</v>
          </cell>
          <cell r="V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M27">
            <v>0</v>
          </cell>
          <cell r="T27">
            <v>0</v>
          </cell>
          <cell r="U27">
            <v>0</v>
          </cell>
          <cell r="V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M28">
            <v>11.846</v>
          </cell>
          <cell r="T28">
            <v>12.128295999999999</v>
          </cell>
          <cell r="U28">
            <v>12.548316000000002</v>
          </cell>
          <cell r="V28">
            <v>11.708600000000001</v>
          </cell>
          <cell r="AA28">
            <v>12.339618</v>
          </cell>
          <cell r="AB28">
            <v>12.908598</v>
          </cell>
          <cell r="AC28">
            <v>11.7821</v>
          </cell>
          <cell r="AD28">
            <v>1.0174238821348029</v>
          </cell>
        </row>
        <row r="29">
          <cell r="M29">
            <v>11.846</v>
          </cell>
          <cell r="T29">
            <v>1.7717000000000001</v>
          </cell>
          <cell r="U29">
            <v>1.7936899999999998</v>
          </cell>
          <cell r="V29">
            <v>1.7515799999999999</v>
          </cell>
          <cell r="AA29">
            <v>2.1358480000000002</v>
          </cell>
          <cell r="AB29">
            <v>2.35494</v>
          </cell>
          <cell r="AC29">
            <v>1.9188890000000001</v>
          </cell>
          <cell r="AD29">
            <v>1.2055359259468308</v>
          </cell>
        </row>
        <row r="30">
          <cell r="M30">
            <v>14.907985817997638</v>
          </cell>
          <cell r="T30">
            <v>14.607987799770061</v>
          </cell>
          <cell r="U30">
            <v>14.294268649275327</v>
          </cell>
          <cell r="V30">
            <v>14.959773158191414</v>
          </cell>
          <cell r="AA30">
            <v>17.308866449512458</v>
          </cell>
          <cell r="AB30">
            <v>18.243189539251283</v>
          </cell>
          <cell r="AC30">
            <v>16.286476943838537</v>
          </cell>
          <cell r="AD30">
            <v>1.184890532957928</v>
          </cell>
        </row>
        <row r="31">
          <cell r="M31">
            <v>14.907985817997638</v>
          </cell>
          <cell r="T31">
            <v>0</v>
          </cell>
          <cell r="U31">
            <v>0</v>
          </cell>
          <cell r="V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M32">
            <v>1.766</v>
          </cell>
          <cell r="T32">
            <v>1.7717000000000001</v>
          </cell>
          <cell r="U32">
            <v>1.7936899999999998</v>
          </cell>
          <cell r="V32">
            <v>1.7515799999999999</v>
          </cell>
          <cell r="AA32">
            <v>2.1358480000000002</v>
          </cell>
          <cell r="AB32">
            <v>2.35494</v>
          </cell>
          <cell r="AC32">
            <v>1.9188890000000001</v>
          </cell>
          <cell r="AD32">
            <v>1.2055359259468308</v>
          </cell>
        </row>
        <row r="33">
          <cell r="M33">
            <v>1.766</v>
          </cell>
          <cell r="T33">
            <v>7.9000000000000001E-2</v>
          </cell>
          <cell r="U33">
            <v>8.3000000000000004E-2</v>
          </cell>
          <cell r="V33">
            <v>7.51E-2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M34">
            <v>9.9959999999999987</v>
          </cell>
          <cell r="P34">
            <v>11.391999999999999</v>
          </cell>
          <cell r="Q34">
            <v>10.277370000000001</v>
          </cell>
          <cell r="T34">
            <v>10.277370000000001</v>
          </cell>
          <cell r="U34">
            <v>10.67257</v>
          </cell>
          <cell r="V34">
            <v>9.8798499999999994</v>
          </cell>
          <cell r="W34">
            <v>10.200670000000001</v>
          </cell>
          <cell r="AA34">
            <v>10.200670000000001</v>
          </cell>
          <cell r="AB34">
            <v>10.552565000000001</v>
          </cell>
          <cell r="AC34">
            <v>9.8611866999999993</v>
          </cell>
          <cell r="AD34">
            <v>0.99253700119777721</v>
          </cell>
        </row>
        <row r="35">
          <cell r="M35">
            <v>9.9959999999999987</v>
          </cell>
          <cell r="T35">
            <v>0</v>
          </cell>
          <cell r="U35">
            <v>0</v>
          </cell>
          <cell r="V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M36">
            <v>1.556</v>
          </cell>
          <cell r="T36">
            <v>3.87737</v>
          </cell>
          <cell r="U36">
            <v>3.3525700000000005</v>
          </cell>
          <cell r="V36">
            <v>3.0898500000000002</v>
          </cell>
          <cell r="AA36">
            <v>1.9186700000000001</v>
          </cell>
          <cell r="AB36">
            <v>2.0625650000000002</v>
          </cell>
          <cell r="AC36">
            <v>1.7811866999999999</v>
          </cell>
          <cell r="AD36">
            <v>0.49483799585801719</v>
          </cell>
        </row>
        <row r="37">
          <cell r="M37">
            <v>1.556</v>
          </cell>
          <cell r="AD37">
            <v>0</v>
          </cell>
        </row>
        <row r="38">
          <cell r="M38">
            <v>5294.6142157690356</v>
          </cell>
          <cell r="N38">
            <v>0</v>
          </cell>
          <cell r="O38">
            <v>0</v>
          </cell>
          <cell r="T38">
            <v>5299.7552170560493</v>
          </cell>
          <cell r="U38">
            <v>2637.4056885401988</v>
          </cell>
          <cell r="V38">
            <v>2663.1706608817449</v>
          </cell>
          <cell r="AA38">
            <v>5300.0019935787323</v>
          </cell>
          <cell r="AB38">
            <v>2637.0020973617738</v>
          </cell>
          <cell r="AC38">
            <v>2661.6647286986195</v>
          </cell>
        </row>
        <row r="60">
          <cell r="M60">
            <v>0.84985546675735413</v>
          </cell>
          <cell r="N60">
            <v>1</v>
          </cell>
          <cell r="O60">
            <v>1</v>
          </cell>
          <cell r="T60">
            <v>0.99237184457488481</v>
          </cell>
          <cell r="U60">
            <v>0.99228306821488776</v>
          </cell>
          <cell r="V60">
            <v>0.99245601434462249</v>
          </cell>
          <cell r="AA60">
            <v>1</v>
          </cell>
          <cell r="AB60">
            <v>1</v>
          </cell>
          <cell r="AC60">
            <v>1</v>
          </cell>
        </row>
        <row r="61">
          <cell r="M61">
            <v>0.5</v>
          </cell>
          <cell r="N61">
            <v>1</v>
          </cell>
          <cell r="O61">
            <v>1</v>
          </cell>
          <cell r="T61">
            <v>0.99253051557660787</v>
          </cell>
          <cell r="U61">
            <v>0.99295029961226655</v>
          </cell>
          <cell r="V61">
            <v>0.99208144796380082</v>
          </cell>
          <cell r="AA61">
            <v>1</v>
          </cell>
          <cell r="AB61">
            <v>1</v>
          </cell>
          <cell r="AC61">
            <v>1</v>
          </cell>
        </row>
        <row r="62">
          <cell r="M62">
            <v>1782.4105999999999</v>
          </cell>
          <cell r="N62">
            <v>445.60264999999998</v>
          </cell>
          <cell r="O62">
            <v>445.60264999999998</v>
          </cell>
          <cell r="T62">
            <v>9507.5229944000021</v>
          </cell>
          <cell r="U62">
            <v>0</v>
          </cell>
          <cell r="V62">
            <v>9436.5066994882891</v>
          </cell>
          <cell r="AA62">
            <v>332488.75626396318</v>
          </cell>
          <cell r="AB62">
            <v>11596.899391111179</v>
          </cell>
          <cell r="AC62">
            <v>320891.85687285202</v>
          </cell>
          <cell r="AD62">
            <v>34.971123021190841</v>
          </cell>
        </row>
        <row r="63">
          <cell r="M63">
            <v>0</v>
          </cell>
          <cell r="N63">
            <v>0</v>
          </cell>
          <cell r="O63">
            <v>0</v>
          </cell>
          <cell r="T63">
            <v>9336.2429944000014</v>
          </cell>
          <cell r="U63">
            <v>0</v>
          </cell>
          <cell r="V63">
            <v>9336.2429944000014</v>
          </cell>
          <cell r="AA63">
            <v>154927.67479331727</v>
          </cell>
          <cell r="AB63">
            <v>831.7576778516019</v>
          </cell>
          <cell r="AC63">
            <v>154095.91711546568</v>
          </cell>
          <cell r="AD63">
            <v>16.594220489574326</v>
          </cell>
        </row>
        <row r="64">
          <cell r="M64">
            <v>1511.23</v>
          </cell>
          <cell r="N64">
            <v>7.5561499999999997</v>
          </cell>
          <cell r="O64">
            <v>1503.6738500000001</v>
          </cell>
          <cell r="T64">
            <v>4071.39</v>
          </cell>
          <cell r="U64">
            <v>0</v>
          </cell>
          <cell r="V64">
            <v>4071.39</v>
          </cell>
          <cell r="AA64">
            <v>145745.7538634924</v>
          </cell>
          <cell r="AB64">
            <v>8836.2476813688772</v>
          </cell>
          <cell r="AC64">
            <v>136909.5061821235</v>
          </cell>
          <cell r="AD64">
            <v>35.797541837920811</v>
          </cell>
        </row>
        <row r="65">
          <cell r="M65">
            <v>0</v>
          </cell>
          <cell r="N65">
            <v>7.5561499999999997</v>
          </cell>
          <cell r="O65">
            <v>-7.5561499999999997</v>
          </cell>
          <cell r="T65">
            <v>9507.5229944000021</v>
          </cell>
          <cell r="U65">
            <v>0</v>
          </cell>
          <cell r="V65">
            <v>9507.5229944000021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</row>
        <row r="66">
          <cell r="M66">
            <v>271.18059999999991</v>
          </cell>
          <cell r="N66">
            <v>7.5561499999999997</v>
          </cell>
          <cell r="O66">
            <v>263.62444999999991</v>
          </cell>
          <cell r="T66">
            <v>-3900.11</v>
          </cell>
          <cell r="U66">
            <v>0</v>
          </cell>
          <cell r="V66">
            <v>-3900.11</v>
          </cell>
          <cell r="AA66">
            <v>31815.327607153526</v>
          </cell>
          <cell r="AB66">
            <v>1928.8940318907012</v>
          </cell>
          <cell r="AC66">
            <v>29886.433575262825</v>
          </cell>
          <cell r="AD66">
            <v>-8.1575462248894333</v>
          </cell>
        </row>
        <row r="67">
          <cell r="M67">
            <v>1</v>
          </cell>
          <cell r="N67">
            <v>0.5</v>
          </cell>
          <cell r="O67">
            <v>0.5</v>
          </cell>
          <cell r="T67">
            <v>1</v>
          </cell>
          <cell r="U67">
            <v>0</v>
          </cell>
          <cell r="V67">
            <v>1</v>
          </cell>
          <cell r="AA67">
            <v>1</v>
          </cell>
          <cell r="AB67">
            <v>6.0627822403972305E-2</v>
          </cell>
          <cell r="AC67">
            <v>0.93937217759602765</v>
          </cell>
        </row>
        <row r="69">
          <cell r="M69">
            <v>14859.365412831801</v>
          </cell>
          <cell r="N69">
            <v>0</v>
          </cell>
          <cell r="O69">
            <v>0</v>
          </cell>
          <cell r="Q69">
            <v>109395.06726591206</v>
          </cell>
          <cell r="T69">
            <v>77091.082919722336</v>
          </cell>
          <cell r="U69">
            <v>0</v>
          </cell>
          <cell r="V69">
            <v>159187.75250447949</v>
          </cell>
          <cell r="Y69">
            <v>288051.20716784685</v>
          </cell>
          <cell r="AA69">
            <v>2716232.9881596272</v>
          </cell>
          <cell r="AB69">
            <v>183160.83010957015</v>
          </cell>
          <cell r="AC69">
            <v>5423482.768607894</v>
          </cell>
        </row>
        <row r="70">
          <cell r="M70">
            <v>2587.777</v>
          </cell>
          <cell r="N70">
            <v>0</v>
          </cell>
          <cell r="O70">
            <v>0</v>
          </cell>
          <cell r="T70">
            <v>0</v>
          </cell>
          <cell r="U70">
            <v>2722.9841269799999</v>
          </cell>
          <cell r="V70">
            <v>2720.4785407700001</v>
          </cell>
          <cell r="AA70">
            <v>0</v>
          </cell>
          <cell r="AB70">
            <v>2720.4785407700001</v>
          </cell>
          <cell r="AC70">
            <v>2802.0928969931001</v>
          </cell>
        </row>
        <row r="71">
          <cell r="M71">
            <v>2587.777</v>
          </cell>
          <cell r="T71">
            <v>0</v>
          </cell>
          <cell r="U71">
            <v>2722.9841269799999</v>
          </cell>
          <cell r="V71">
            <v>2720.4785407700001</v>
          </cell>
          <cell r="AA71">
            <v>0</v>
          </cell>
          <cell r="AB71">
            <v>2804.6736507894002</v>
          </cell>
          <cell r="AC71">
            <v>2802.0928969931001</v>
          </cell>
        </row>
        <row r="72">
          <cell r="M72" t="str">
            <v>,</v>
          </cell>
          <cell r="T72">
            <v>0</v>
          </cell>
          <cell r="U72">
            <v>0</v>
          </cell>
          <cell r="V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M73">
            <v>0</v>
          </cell>
          <cell r="T73">
            <v>0</v>
          </cell>
          <cell r="U73">
            <v>0</v>
          </cell>
          <cell r="V73">
            <v>0</v>
          </cell>
          <cell r="AA73">
            <v>0</v>
          </cell>
          <cell r="AB73">
            <v>0</v>
          </cell>
          <cell r="AC73">
            <v>0</v>
          </cell>
        </row>
        <row r="74">
          <cell r="M74">
            <v>0</v>
          </cell>
          <cell r="T74">
            <v>0</v>
          </cell>
          <cell r="U74">
            <v>0</v>
          </cell>
          <cell r="V74">
            <v>0</v>
          </cell>
          <cell r="AA74">
            <v>0</v>
          </cell>
          <cell r="AB74">
            <v>0</v>
          </cell>
          <cell r="AC74">
            <v>0</v>
          </cell>
        </row>
        <row r="79">
          <cell r="M79">
            <v>0</v>
          </cell>
          <cell r="N79">
            <v>0</v>
          </cell>
          <cell r="O79">
            <v>0</v>
          </cell>
          <cell r="T79">
            <v>25543.529999968698</v>
          </cell>
          <cell r="U79">
            <v>12866.099999980499</v>
          </cell>
          <cell r="V79">
            <v>12677.429999988201</v>
          </cell>
          <cell r="AA79">
            <v>31212.866441816441</v>
          </cell>
          <cell r="AB79">
            <v>16894.1717381817</v>
          </cell>
          <cell r="AC79">
            <v>14318.694703634739</v>
          </cell>
          <cell r="AD79">
            <v>1.22194804092679</v>
          </cell>
        </row>
        <row r="80">
          <cell r="M80">
            <v>0</v>
          </cell>
          <cell r="N80">
            <v>0</v>
          </cell>
          <cell r="O80">
            <v>0</v>
          </cell>
          <cell r="R80">
            <v>456.73056442955271</v>
          </cell>
          <cell r="S80">
            <v>481.84834663581148</v>
          </cell>
          <cell r="T80">
            <v>468.86068281880864</v>
          </cell>
          <cell r="U80">
            <v>456.73056442955271</v>
          </cell>
          <cell r="V80">
            <v>481.84834663581148</v>
          </cell>
          <cell r="X80">
            <v>625.8587578210562</v>
          </cell>
          <cell r="Y80">
            <v>545.51564704490772</v>
          </cell>
          <cell r="AA80">
            <v>577.19301074054476</v>
          </cell>
          <cell r="AB80">
            <v>607.07074412237955</v>
          </cell>
          <cell r="AC80">
            <v>545.51564704490772</v>
          </cell>
        </row>
        <row r="81">
          <cell r="M81">
            <v>4223.7218009478675</v>
          </cell>
          <cell r="N81">
            <v>0</v>
          </cell>
          <cell r="O81">
            <v>0</v>
          </cell>
          <cell r="R81">
            <v>456.73056442955271</v>
          </cell>
          <cell r="S81">
            <v>481.84834663581148</v>
          </cell>
          <cell r="T81">
            <v>643.37468785551937</v>
          </cell>
          <cell r="U81">
            <v>456.73056442955271</v>
          </cell>
          <cell r="V81">
            <v>840.51450777181628</v>
          </cell>
          <cell r="X81">
            <v>1194.831434622386</v>
          </cell>
          <cell r="Y81">
            <v>1194.8283717574609</v>
          </cell>
          <cell r="AA81">
            <v>6725.6249922477127</v>
          </cell>
          <cell r="AB81">
            <v>1023.7906906210383</v>
          </cell>
          <cell r="AC81">
            <v>12770.898795202938</v>
          </cell>
          <cell r="AD81">
            <v>10.453667387297129</v>
          </cell>
        </row>
        <row r="82">
          <cell r="M82">
            <v>1782.4106000000002</v>
          </cell>
          <cell r="N82">
            <v>0</v>
          </cell>
          <cell r="O82">
            <v>0</v>
          </cell>
          <cell r="T82">
            <v>35051.0529943687</v>
          </cell>
          <cell r="U82">
            <v>0</v>
          </cell>
          <cell r="V82">
            <v>22113.93669947649</v>
          </cell>
          <cell r="AA82">
            <v>363701.62270577962</v>
          </cell>
          <cell r="AB82">
            <v>28491.071129292875</v>
          </cell>
          <cell r="AC82">
            <v>335210.55157648673</v>
          </cell>
          <cell r="AD82">
            <v>10.376339414516645</v>
          </cell>
        </row>
        <row r="83">
          <cell r="M83">
            <v>1782.4106000000002</v>
          </cell>
          <cell r="N83">
            <v>0</v>
          </cell>
          <cell r="O83">
            <v>0</v>
          </cell>
          <cell r="T83">
            <v>35051.0529943687</v>
          </cell>
          <cell r="U83">
            <v>12866.099999980499</v>
          </cell>
          <cell r="V83">
            <v>22113.93669947649</v>
          </cell>
          <cell r="AA83">
            <v>363701.62270577962</v>
          </cell>
          <cell r="AB83">
            <v>28491.071129292875</v>
          </cell>
          <cell r="AC83">
            <v>335210.55157648673</v>
          </cell>
          <cell r="AD83">
            <v>10.376339414516645</v>
          </cell>
        </row>
        <row r="84">
          <cell r="M84">
            <v>0</v>
          </cell>
          <cell r="N84">
            <v>0</v>
          </cell>
          <cell r="O84">
            <v>0</v>
          </cell>
          <cell r="T84">
            <v>0</v>
          </cell>
          <cell r="U84">
            <v>-12866.099999980499</v>
          </cell>
          <cell r="V84">
            <v>0</v>
          </cell>
          <cell r="AA84">
            <v>0</v>
          </cell>
          <cell r="AB84">
            <v>0</v>
          </cell>
          <cell r="AC84">
            <v>0</v>
          </cell>
        </row>
      </sheetData>
      <sheetData sheetId="40">
        <row r="3">
          <cell r="I3">
            <v>2022</v>
          </cell>
          <cell r="K3" t="str">
            <v>1</v>
          </cell>
          <cell r="O3" t="str">
            <v>Договор аренды</v>
          </cell>
          <cell r="Q3" t="str">
            <v>да</v>
          </cell>
          <cell r="T3" t="str">
            <v>«смешанного» котлообразования</v>
          </cell>
        </row>
        <row r="4">
          <cell r="K4" t="str">
            <v>3</v>
          </cell>
          <cell r="O4" t="str">
            <v>Договор субаренды</v>
          </cell>
          <cell r="Q4" t="str">
            <v>нет</v>
          </cell>
          <cell r="T4" t="str">
            <v>«котла сверху»</v>
          </cell>
        </row>
        <row r="5">
          <cell r="K5" t="str">
            <v>4</v>
          </cell>
          <cell r="Q5" t="str">
            <v>получен отказ в регистрации</v>
          </cell>
          <cell r="T5" t="str">
            <v>«котла снизу»</v>
          </cell>
        </row>
        <row r="6">
          <cell r="K6" t="str">
            <v>5</v>
          </cell>
        </row>
        <row r="10">
          <cell r="O10" t="str">
            <v>да</v>
          </cell>
        </row>
        <row r="11">
          <cell r="O11" t="str">
            <v>нет</v>
          </cell>
        </row>
        <row r="13">
          <cell r="E13" t="str">
            <v>да</v>
          </cell>
        </row>
        <row r="14">
          <cell r="E14" t="str">
            <v>нет</v>
          </cell>
        </row>
        <row r="17">
          <cell r="E17" t="str">
            <v>Январь</v>
          </cell>
        </row>
        <row r="18">
          <cell r="E18" t="str">
            <v>Февраль</v>
          </cell>
        </row>
        <row r="19">
          <cell r="E19" t="str">
            <v>Март</v>
          </cell>
        </row>
        <row r="20">
          <cell r="E20" t="str">
            <v>Апрель</v>
          </cell>
        </row>
        <row r="21">
          <cell r="E21" t="str">
            <v>Май</v>
          </cell>
          <cell r="N21" t="str">
            <v>ВН</v>
          </cell>
        </row>
        <row r="22">
          <cell r="E22" t="str">
            <v>Июнь</v>
          </cell>
          <cell r="N22" t="str">
            <v>СН1</v>
          </cell>
        </row>
        <row r="23">
          <cell r="E23" t="str">
            <v>Июль</v>
          </cell>
          <cell r="N23" t="str">
            <v>СН2</v>
          </cell>
        </row>
        <row r="24">
          <cell r="E24" t="str">
            <v>Август</v>
          </cell>
          <cell r="N24" t="str">
            <v>НН</v>
          </cell>
        </row>
        <row r="25">
          <cell r="E25" t="str">
            <v>Сентябрь</v>
          </cell>
          <cell r="N25" t="str">
            <v>нет</v>
          </cell>
        </row>
        <row r="26">
          <cell r="E26" t="str">
            <v>Октябрь</v>
          </cell>
        </row>
        <row r="27">
          <cell r="E27" t="str">
            <v>Ноябрь</v>
          </cell>
        </row>
        <row r="28">
          <cell r="E28" t="str">
            <v>Декабрь</v>
          </cell>
        </row>
        <row r="29">
          <cell r="N29" t="str">
            <v>КЛЭП</v>
          </cell>
        </row>
        <row r="30">
          <cell r="K30">
            <v>2018</v>
          </cell>
          <cell r="N30" t="str">
            <v>ВЛЭП</v>
          </cell>
        </row>
        <row r="31">
          <cell r="K31">
            <v>2019</v>
          </cell>
          <cell r="N31" t="str">
            <v>Подстанция</v>
          </cell>
        </row>
        <row r="32">
          <cell r="K32">
            <v>2020</v>
          </cell>
          <cell r="N32" t="str">
            <v>Прочее ЭСХ</v>
          </cell>
        </row>
        <row r="33">
          <cell r="K33">
            <v>2021</v>
          </cell>
        </row>
        <row r="34">
          <cell r="K34">
            <v>2022</v>
          </cell>
        </row>
        <row r="36">
          <cell r="N36" t="str">
            <v>собственные силы</v>
          </cell>
        </row>
        <row r="37">
          <cell r="N37" t="str">
            <v>договор подряда</v>
          </cell>
        </row>
        <row r="38">
          <cell r="K38" t="str">
            <v>Долгосрочная индексация</v>
          </cell>
        </row>
        <row r="39">
          <cell r="K39" t="str">
            <v>Затраты+</v>
          </cell>
        </row>
        <row r="40">
          <cell r="K40" t="str">
            <v xml:space="preserve">Корректировка </v>
          </cell>
          <cell r="N40" t="str">
            <v>Передача ЭЭ</v>
          </cell>
        </row>
        <row r="41">
          <cell r="K41" t="str">
            <v>Сравнение аналогов</v>
          </cell>
          <cell r="N41" t="str">
            <v>Другое</v>
          </cell>
        </row>
        <row r="51">
          <cell r="K51" t="str">
            <v>не является «котлодержателем», а является только получателем сетевых услуг</v>
          </cell>
        </row>
        <row r="52">
          <cell r="K52" t="str">
            <v>является «котлодержателем»</v>
          </cell>
        </row>
      </sheetData>
      <sheetData sheetId="41"/>
      <sheetData sheetId="42"/>
      <sheetData sheetId="43">
        <row r="23">
          <cell r="Y23">
            <v>0</v>
          </cell>
          <cell r="AG23">
            <v>0</v>
          </cell>
        </row>
        <row r="25">
          <cell r="Y25">
            <v>0</v>
          </cell>
          <cell r="AG25">
            <v>0</v>
          </cell>
        </row>
        <row r="28">
          <cell r="Y28">
            <v>0</v>
          </cell>
          <cell r="AG28">
            <v>0</v>
          </cell>
        </row>
        <row r="31">
          <cell r="Y31">
            <v>0</v>
          </cell>
          <cell r="AG31">
            <v>0</v>
          </cell>
        </row>
        <row r="34">
          <cell r="Y34">
            <v>1639.565256502905</v>
          </cell>
          <cell r="AG34">
            <v>0</v>
          </cell>
        </row>
        <row r="36">
          <cell r="Y36">
            <v>1639.565256502905</v>
          </cell>
          <cell r="AG36">
            <v>0</v>
          </cell>
        </row>
        <row r="38">
          <cell r="Y38">
            <v>0</v>
          </cell>
          <cell r="AG38">
            <v>0</v>
          </cell>
        </row>
        <row r="39">
          <cell r="Y39">
            <v>0</v>
          </cell>
          <cell r="AG39">
            <v>0</v>
          </cell>
        </row>
        <row r="42">
          <cell r="Y42">
            <v>0</v>
          </cell>
          <cell r="AG42">
            <v>0</v>
          </cell>
        </row>
        <row r="55">
          <cell r="Y55">
            <v>1639.565256502905</v>
          </cell>
          <cell r="AG55">
            <v>0</v>
          </cell>
        </row>
      </sheetData>
      <sheetData sheetId="44"/>
      <sheetData sheetId="45"/>
      <sheetData sheetId="46"/>
      <sheetData sheetId="47"/>
      <sheetData sheetId="48">
        <row r="24">
          <cell r="M24">
            <v>0</v>
          </cell>
          <cell r="O24">
            <v>0</v>
          </cell>
          <cell r="Q24">
            <v>0</v>
          </cell>
          <cell r="S24">
            <v>0</v>
          </cell>
          <cell r="U24">
            <v>0</v>
          </cell>
        </row>
        <row r="25">
          <cell r="M25">
            <v>0</v>
          </cell>
          <cell r="O25">
            <v>0</v>
          </cell>
          <cell r="Q25">
            <v>0</v>
          </cell>
          <cell r="S25">
            <v>0</v>
          </cell>
          <cell r="U25">
            <v>0</v>
          </cell>
        </row>
        <row r="26">
          <cell r="M26">
            <v>0</v>
          </cell>
          <cell r="O26">
            <v>0</v>
          </cell>
          <cell r="Q26">
            <v>0</v>
          </cell>
          <cell r="S26">
            <v>0</v>
          </cell>
          <cell r="U26">
            <v>0</v>
          </cell>
        </row>
        <row r="27">
          <cell r="M27">
            <v>0</v>
          </cell>
          <cell r="O27">
            <v>0</v>
          </cell>
          <cell r="Q27">
            <v>0</v>
          </cell>
          <cell r="S27">
            <v>0</v>
          </cell>
          <cell r="U27">
            <v>0</v>
          </cell>
        </row>
        <row r="28"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</row>
        <row r="29">
          <cell r="M29">
            <v>0</v>
          </cell>
          <cell r="O29">
            <v>0</v>
          </cell>
          <cell r="Q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O30">
            <v>0</v>
          </cell>
          <cell r="Q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O31">
            <v>0</v>
          </cell>
          <cell r="Q31">
            <v>0</v>
          </cell>
          <cell r="S31">
            <v>0</v>
          </cell>
          <cell r="U31">
            <v>0</v>
          </cell>
        </row>
        <row r="32">
          <cell r="M32">
            <v>0</v>
          </cell>
          <cell r="O32">
            <v>0</v>
          </cell>
          <cell r="Q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O33">
            <v>0</v>
          </cell>
          <cell r="Q33">
            <v>0</v>
          </cell>
          <cell r="S33">
            <v>0</v>
          </cell>
          <cell r="U33">
            <v>0</v>
          </cell>
        </row>
        <row r="34">
          <cell r="M34">
            <v>0</v>
          </cell>
          <cell r="O34">
            <v>0</v>
          </cell>
          <cell r="Q34">
            <v>0</v>
          </cell>
          <cell r="S34">
            <v>0</v>
          </cell>
          <cell r="U34">
            <v>0</v>
          </cell>
        </row>
        <row r="35">
          <cell r="M35">
            <v>0</v>
          </cell>
          <cell r="O35">
            <v>0</v>
          </cell>
          <cell r="Q35">
            <v>0</v>
          </cell>
          <cell r="S35">
            <v>0</v>
          </cell>
          <cell r="U35">
            <v>0</v>
          </cell>
        </row>
        <row r="36">
          <cell r="M36">
            <v>0</v>
          </cell>
          <cell r="O36">
            <v>0</v>
          </cell>
          <cell r="Q36">
            <v>0</v>
          </cell>
          <cell r="S36">
            <v>0</v>
          </cell>
          <cell r="U36">
            <v>0</v>
          </cell>
        </row>
        <row r="37">
          <cell r="M37">
            <v>0</v>
          </cell>
          <cell r="O37">
            <v>0</v>
          </cell>
          <cell r="Q37">
            <v>0</v>
          </cell>
          <cell r="S37">
            <v>0</v>
          </cell>
          <cell r="U37">
            <v>0</v>
          </cell>
        </row>
        <row r="38">
          <cell r="M38">
            <v>0</v>
          </cell>
          <cell r="O38">
            <v>0</v>
          </cell>
          <cell r="Q38">
            <v>0</v>
          </cell>
          <cell r="S38">
            <v>0</v>
          </cell>
          <cell r="U38">
            <v>0</v>
          </cell>
        </row>
        <row r="39">
          <cell r="M39">
            <v>0</v>
          </cell>
          <cell r="O39">
            <v>0</v>
          </cell>
          <cell r="Q39">
            <v>0</v>
          </cell>
          <cell r="S39">
            <v>0</v>
          </cell>
          <cell r="U39">
            <v>0</v>
          </cell>
        </row>
        <row r="40">
          <cell r="M40">
            <v>0</v>
          </cell>
          <cell r="O40">
            <v>0</v>
          </cell>
          <cell r="Q40">
            <v>0</v>
          </cell>
          <cell r="S40">
            <v>0</v>
          </cell>
          <cell r="U40">
            <v>0</v>
          </cell>
        </row>
        <row r="41">
          <cell r="M41">
            <v>0</v>
          </cell>
          <cell r="O41">
            <v>0</v>
          </cell>
          <cell r="Q41">
            <v>0</v>
          </cell>
          <cell r="S41">
            <v>0</v>
          </cell>
          <cell r="U41">
            <v>0</v>
          </cell>
        </row>
        <row r="42">
          <cell r="M42">
            <v>0</v>
          </cell>
          <cell r="O42">
            <v>0</v>
          </cell>
          <cell r="Q42">
            <v>0</v>
          </cell>
          <cell r="S42">
            <v>0</v>
          </cell>
          <cell r="U42">
            <v>0</v>
          </cell>
        </row>
        <row r="43">
          <cell r="M43">
            <v>0</v>
          </cell>
          <cell r="O43">
            <v>0</v>
          </cell>
          <cell r="Q43">
            <v>0</v>
          </cell>
          <cell r="S43">
            <v>0</v>
          </cell>
          <cell r="U43">
            <v>0</v>
          </cell>
        </row>
        <row r="44">
          <cell r="M44">
            <v>0</v>
          </cell>
          <cell r="O44">
            <v>0</v>
          </cell>
          <cell r="Q44">
            <v>0</v>
          </cell>
          <cell r="S44">
            <v>0</v>
          </cell>
          <cell r="U44">
            <v>0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0">
          <cell r="J20">
            <v>35</v>
          </cell>
          <cell r="L20">
            <v>35</v>
          </cell>
        </row>
        <row r="44">
          <cell r="J44">
            <v>0</v>
          </cell>
        </row>
      </sheetData>
      <sheetData sheetId="59"/>
      <sheetData sheetId="60"/>
      <sheetData sheetId="61">
        <row r="20">
          <cell r="K20">
            <v>0</v>
          </cell>
          <cell r="O20">
            <v>0</v>
          </cell>
        </row>
        <row r="21">
          <cell r="K21">
            <v>0</v>
          </cell>
          <cell r="O21">
            <v>0</v>
          </cell>
        </row>
        <row r="22">
          <cell r="K22">
            <v>0</v>
          </cell>
          <cell r="O22">
            <v>0</v>
          </cell>
        </row>
        <row r="23">
          <cell r="K23">
            <v>0</v>
          </cell>
          <cell r="O23">
            <v>0</v>
          </cell>
        </row>
        <row r="24">
          <cell r="O24">
            <v>0</v>
          </cell>
        </row>
        <row r="25">
          <cell r="K25">
            <v>0</v>
          </cell>
          <cell r="O25">
            <v>0</v>
          </cell>
        </row>
        <row r="26">
          <cell r="K26">
            <v>0</v>
          </cell>
          <cell r="O26">
            <v>0</v>
          </cell>
        </row>
        <row r="27">
          <cell r="O27">
            <v>0</v>
          </cell>
        </row>
        <row r="28">
          <cell r="K28">
            <v>0</v>
          </cell>
          <cell r="O28">
            <v>0</v>
          </cell>
        </row>
        <row r="29">
          <cell r="K29">
            <v>0</v>
          </cell>
          <cell r="O29">
            <v>0</v>
          </cell>
        </row>
        <row r="30">
          <cell r="K30">
            <v>0</v>
          </cell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4">
          <cell r="K34">
            <v>0</v>
          </cell>
          <cell r="O34">
            <v>0</v>
          </cell>
        </row>
        <row r="35">
          <cell r="K35">
            <v>0</v>
          </cell>
          <cell r="O35">
            <v>0</v>
          </cell>
        </row>
        <row r="36">
          <cell r="O36">
            <v>0</v>
          </cell>
        </row>
        <row r="37">
          <cell r="O37">
            <v>0</v>
          </cell>
        </row>
        <row r="38">
          <cell r="O38">
            <v>0</v>
          </cell>
        </row>
      </sheetData>
      <sheetData sheetId="62">
        <row r="26">
          <cell r="AA26">
            <v>0</v>
          </cell>
          <cell r="AV26">
            <v>0</v>
          </cell>
        </row>
      </sheetData>
      <sheetData sheetId="63"/>
      <sheetData sheetId="64"/>
      <sheetData sheetId="65"/>
      <sheetData sheetId="66"/>
      <sheetData sheetId="67"/>
      <sheetData sheetId="68"/>
      <sheetData sheetId="69">
        <row r="16">
          <cell r="N16">
            <v>0</v>
          </cell>
          <cell r="X16">
            <v>0</v>
          </cell>
        </row>
        <row r="18">
          <cell r="N18">
            <v>0</v>
          </cell>
          <cell r="X18">
            <v>0</v>
          </cell>
        </row>
        <row r="19">
          <cell r="N19">
            <v>0</v>
          </cell>
          <cell r="X19">
            <v>0</v>
          </cell>
        </row>
      </sheetData>
      <sheetData sheetId="70">
        <row r="25">
          <cell r="AK25">
            <v>623.15</v>
          </cell>
          <cell r="BD25">
            <v>0</v>
          </cell>
          <cell r="BE25">
            <v>60</v>
          </cell>
          <cell r="BF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</row>
        <row r="26">
          <cell r="AK26">
            <v>0</v>
          </cell>
          <cell r="BD26">
            <v>135500</v>
          </cell>
          <cell r="BE26">
            <v>120</v>
          </cell>
          <cell r="BF26">
            <v>13.550040000000001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</row>
        <row r="27">
          <cell r="AK27">
            <v>0</v>
          </cell>
          <cell r="BD27">
            <v>570</v>
          </cell>
          <cell r="BE27">
            <v>84</v>
          </cell>
          <cell r="BF27">
            <v>81.428520000000006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</row>
        <row r="28">
          <cell r="AK28">
            <v>0</v>
          </cell>
          <cell r="BD28">
            <v>308</v>
          </cell>
          <cell r="BE28">
            <v>0</v>
          </cell>
          <cell r="BF28">
            <v>5.1333599999999997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</row>
        <row r="29">
          <cell r="AK29">
            <v>0</v>
          </cell>
          <cell r="BD29">
            <v>1540.65</v>
          </cell>
          <cell r="BE29">
            <v>84</v>
          </cell>
          <cell r="BF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</row>
        <row r="30">
          <cell r="AK30">
            <v>0</v>
          </cell>
          <cell r="BD30">
            <v>1E-3</v>
          </cell>
          <cell r="BE30">
            <v>360</v>
          </cell>
          <cell r="BF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</row>
        <row r="31">
          <cell r="AK31">
            <v>0</v>
          </cell>
          <cell r="BD31">
            <v>1E-3</v>
          </cell>
          <cell r="BE31">
            <v>360</v>
          </cell>
          <cell r="BF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</row>
        <row r="32">
          <cell r="AK32">
            <v>0</v>
          </cell>
          <cell r="BD32">
            <v>1E-3</v>
          </cell>
          <cell r="BE32">
            <v>360</v>
          </cell>
          <cell r="BF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</row>
        <row r="33">
          <cell r="AK33">
            <v>0</v>
          </cell>
          <cell r="BD33">
            <v>1E-3</v>
          </cell>
          <cell r="BE33">
            <v>360</v>
          </cell>
          <cell r="BF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</row>
        <row r="34">
          <cell r="AK34">
            <v>0</v>
          </cell>
          <cell r="BD34">
            <v>1E-3</v>
          </cell>
          <cell r="BE34">
            <v>360</v>
          </cell>
          <cell r="BF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</row>
        <row r="35">
          <cell r="AK35">
            <v>0</v>
          </cell>
          <cell r="BD35">
            <v>1E-3</v>
          </cell>
          <cell r="BE35">
            <v>360</v>
          </cell>
          <cell r="BF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</row>
        <row r="36">
          <cell r="AK36">
            <v>0</v>
          </cell>
          <cell r="BD36">
            <v>1E-3</v>
          </cell>
          <cell r="BE36">
            <v>360</v>
          </cell>
          <cell r="BF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37">
          <cell r="AK37">
            <v>0</v>
          </cell>
          <cell r="BD37">
            <v>5.58</v>
          </cell>
          <cell r="BE37">
            <v>360</v>
          </cell>
          <cell r="BF37">
            <v>0.186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</row>
        <row r="38">
          <cell r="AK38">
            <v>0</v>
          </cell>
          <cell r="BD38">
            <v>9.8889999999999993</v>
          </cell>
          <cell r="BE38">
            <v>84</v>
          </cell>
          <cell r="BF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</row>
        <row r="39">
          <cell r="AK39">
            <v>0</v>
          </cell>
          <cell r="BD39">
            <v>3.8130000000000002</v>
          </cell>
          <cell r="BE39">
            <v>84</v>
          </cell>
          <cell r="BF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</row>
        <row r="40">
          <cell r="AK40">
            <v>0</v>
          </cell>
          <cell r="BD40">
            <v>1E-3</v>
          </cell>
          <cell r="BE40">
            <v>300</v>
          </cell>
          <cell r="BF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</row>
        <row r="41">
          <cell r="AK41">
            <v>0</v>
          </cell>
          <cell r="BD41">
            <v>1E-3</v>
          </cell>
          <cell r="BE41">
            <v>360</v>
          </cell>
          <cell r="BF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</row>
        <row r="42">
          <cell r="AK42">
            <v>0</v>
          </cell>
          <cell r="BD42">
            <v>3.1309999999999998</v>
          </cell>
          <cell r="BE42">
            <v>360</v>
          </cell>
          <cell r="BF42">
            <v>0.10440000000000001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</row>
        <row r="43">
          <cell r="AK43">
            <v>0</v>
          </cell>
          <cell r="BD43">
            <v>0</v>
          </cell>
          <cell r="BE43">
            <v>360</v>
          </cell>
          <cell r="BF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</row>
        <row r="44">
          <cell r="AK44">
            <v>0</v>
          </cell>
          <cell r="BD44">
            <v>12.4</v>
          </cell>
          <cell r="BE44">
            <v>360</v>
          </cell>
          <cell r="BF44">
            <v>0.41327999999999998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</row>
        <row r="45">
          <cell r="AK45">
            <v>0</v>
          </cell>
          <cell r="BD45">
            <v>1.55</v>
          </cell>
          <cell r="BE45">
            <v>360</v>
          </cell>
          <cell r="BF45">
            <v>5.1720000000000002E-2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</row>
        <row r="46">
          <cell r="AK46">
            <v>0</v>
          </cell>
          <cell r="BD46">
            <v>7.44</v>
          </cell>
          <cell r="BE46">
            <v>360</v>
          </cell>
          <cell r="BF46">
            <v>0.24803999999999998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47">
          <cell r="AK47">
            <v>0</v>
          </cell>
          <cell r="BD47">
            <v>13.64</v>
          </cell>
          <cell r="BE47">
            <v>360</v>
          </cell>
          <cell r="BF47">
            <v>0.45468000000000003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</row>
        <row r="48">
          <cell r="AK48">
            <v>0</v>
          </cell>
          <cell r="BD48">
            <v>3.41</v>
          </cell>
          <cell r="BE48">
            <v>360</v>
          </cell>
          <cell r="BF48">
            <v>0.11364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</row>
        <row r="49">
          <cell r="AK49">
            <v>0</v>
          </cell>
          <cell r="BD49">
            <v>0</v>
          </cell>
          <cell r="BE49">
            <v>360</v>
          </cell>
          <cell r="BF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</row>
        <row r="50">
          <cell r="AK50">
            <v>0</v>
          </cell>
          <cell r="BD50">
            <v>7.5949999999999998</v>
          </cell>
          <cell r="BE50">
            <v>360</v>
          </cell>
          <cell r="BF50">
            <v>0.25319999999999998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</row>
        <row r="51">
          <cell r="AK51">
            <v>0</v>
          </cell>
          <cell r="BD51">
            <v>10.462999999999999</v>
          </cell>
          <cell r="BE51">
            <v>360</v>
          </cell>
          <cell r="BF51">
            <v>0.34872000000000003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</row>
        <row r="52">
          <cell r="AK52">
            <v>0</v>
          </cell>
          <cell r="BD52">
            <v>0</v>
          </cell>
          <cell r="BE52">
            <v>360</v>
          </cell>
          <cell r="BF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</row>
        <row r="53">
          <cell r="AK53">
            <v>0</v>
          </cell>
          <cell r="BD53">
            <v>0</v>
          </cell>
          <cell r="BE53">
            <v>360</v>
          </cell>
          <cell r="BF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</row>
        <row r="54">
          <cell r="AK54">
            <v>0</v>
          </cell>
          <cell r="BD54">
            <v>7.5330000000000004</v>
          </cell>
          <cell r="BE54">
            <v>360</v>
          </cell>
          <cell r="BF54">
            <v>0.25115999999999999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</row>
        <row r="55">
          <cell r="AK55">
            <v>0</v>
          </cell>
          <cell r="BD55">
            <v>13.113</v>
          </cell>
          <cell r="BE55">
            <v>360</v>
          </cell>
          <cell r="BF55">
            <v>0.43716000000000005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</row>
        <row r="56">
          <cell r="AK56">
            <v>0</v>
          </cell>
          <cell r="BD56">
            <v>4.7460000000000004</v>
          </cell>
          <cell r="BE56">
            <v>360</v>
          </cell>
          <cell r="BF56">
            <v>0.15816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</row>
        <row r="57">
          <cell r="AK57">
            <v>0</v>
          </cell>
          <cell r="BD57">
            <v>11.904</v>
          </cell>
          <cell r="BE57">
            <v>360</v>
          </cell>
          <cell r="BF57">
            <v>0.39683999999999997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</row>
        <row r="58">
          <cell r="AK58">
            <v>0</v>
          </cell>
          <cell r="BD58">
            <v>9.2690000000000001</v>
          </cell>
          <cell r="BE58">
            <v>360</v>
          </cell>
          <cell r="BF58">
            <v>0.309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</row>
        <row r="59">
          <cell r="AK59">
            <v>0</v>
          </cell>
          <cell r="BD59">
            <v>9.2230000000000008</v>
          </cell>
          <cell r="BE59">
            <v>360</v>
          </cell>
          <cell r="BF59">
            <v>0.30743999999999999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</row>
        <row r="60">
          <cell r="AK60">
            <v>0</v>
          </cell>
          <cell r="BD60">
            <v>0</v>
          </cell>
          <cell r="BE60">
            <v>360</v>
          </cell>
          <cell r="BF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</row>
        <row r="61">
          <cell r="AK61">
            <v>0</v>
          </cell>
          <cell r="BD61">
            <v>14.57</v>
          </cell>
          <cell r="BE61">
            <v>360</v>
          </cell>
          <cell r="BF61">
            <v>0.48563999999999996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</row>
        <row r="62">
          <cell r="AK62">
            <v>0</v>
          </cell>
          <cell r="BD62">
            <v>0.38700000000000001</v>
          </cell>
          <cell r="BE62">
            <v>360</v>
          </cell>
          <cell r="BF62">
            <v>1.2960000000000001E-2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</row>
        <row r="63">
          <cell r="AK63">
            <v>0</v>
          </cell>
          <cell r="BD63">
            <v>105.08799999999999</v>
          </cell>
          <cell r="BE63">
            <v>360</v>
          </cell>
          <cell r="BF63">
            <v>3.50292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</row>
        <row r="64">
          <cell r="AK64">
            <v>0</v>
          </cell>
          <cell r="BD64">
            <v>111.98699999999999</v>
          </cell>
          <cell r="BE64">
            <v>360</v>
          </cell>
          <cell r="BF64">
            <v>3.7329599999999998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</row>
        <row r="65">
          <cell r="AK65">
            <v>0</v>
          </cell>
          <cell r="BD65">
            <v>149.61199999999999</v>
          </cell>
          <cell r="BE65">
            <v>360</v>
          </cell>
          <cell r="BF65">
            <v>4.9870799999999997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</row>
        <row r="66">
          <cell r="AK66">
            <v>0</v>
          </cell>
          <cell r="BD66">
            <v>142.13200000000001</v>
          </cell>
          <cell r="BE66">
            <v>360</v>
          </cell>
          <cell r="BF66">
            <v>4.7377200000000004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</row>
        <row r="67">
          <cell r="AK67">
            <v>0</v>
          </cell>
          <cell r="BD67">
            <v>86.603999999999999</v>
          </cell>
          <cell r="BE67">
            <v>360</v>
          </cell>
          <cell r="BF67">
            <v>2.8868400000000003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</row>
        <row r="68">
          <cell r="AK68">
            <v>0</v>
          </cell>
          <cell r="BD68">
            <v>102.795</v>
          </cell>
          <cell r="BE68">
            <v>360</v>
          </cell>
          <cell r="BF68">
            <v>3.4264800000000002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</row>
        <row r="69">
          <cell r="AK69">
            <v>0</v>
          </cell>
          <cell r="BD69">
            <v>116.703</v>
          </cell>
          <cell r="BE69">
            <v>360</v>
          </cell>
          <cell r="BF69">
            <v>3.8901599999999998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</row>
        <row r="70">
          <cell r="AK70">
            <v>0</v>
          </cell>
          <cell r="BD70">
            <v>110.458</v>
          </cell>
          <cell r="BE70">
            <v>360</v>
          </cell>
          <cell r="BF70">
            <v>3.6819600000000001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</row>
        <row r="71">
          <cell r="AK71">
            <v>0</v>
          </cell>
          <cell r="BD71">
            <v>52.046999999999997</v>
          </cell>
          <cell r="BE71">
            <v>360</v>
          </cell>
          <cell r="BF71">
            <v>1.7349600000000001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</row>
        <row r="72">
          <cell r="AK72">
            <v>0</v>
          </cell>
          <cell r="BD72">
            <v>38.046999999999997</v>
          </cell>
          <cell r="BE72">
            <v>360</v>
          </cell>
          <cell r="BF72">
            <v>1.2682800000000001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</row>
        <row r="73">
          <cell r="AK73">
            <v>0</v>
          </cell>
          <cell r="BD73">
            <v>150.98400000000001</v>
          </cell>
          <cell r="BE73">
            <v>360</v>
          </cell>
          <cell r="BF73">
            <v>5.0327999999999999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</row>
        <row r="74">
          <cell r="AK74">
            <v>0</v>
          </cell>
          <cell r="BD74">
            <v>8.98</v>
          </cell>
          <cell r="BE74">
            <v>360</v>
          </cell>
          <cell r="BF74">
            <v>0.29927999999999999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</row>
        <row r="75">
          <cell r="AK75">
            <v>0</v>
          </cell>
          <cell r="BD75">
            <v>16.347999999999999</v>
          </cell>
          <cell r="BE75">
            <v>360</v>
          </cell>
          <cell r="BF75">
            <v>0.54491999999999996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</row>
        <row r="76">
          <cell r="AK76">
            <v>0</v>
          </cell>
          <cell r="BD76">
            <v>31.388000000000002</v>
          </cell>
          <cell r="BE76">
            <v>360</v>
          </cell>
          <cell r="BF76">
            <v>1.0462799999999999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</row>
        <row r="77">
          <cell r="AK77">
            <v>0</v>
          </cell>
          <cell r="BD77">
            <v>714</v>
          </cell>
          <cell r="BE77">
            <v>360</v>
          </cell>
          <cell r="BF77">
            <v>23.799959999999999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</row>
        <row r="78">
          <cell r="AK78">
            <v>0</v>
          </cell>
          <cell r="BD78">
            <v>46.695999999999998</v>
          </cell>
          <cell r="BE78">
            <v>360</v>
          </cell>
          <cell r="BF78">
            <v>1.5565199999999999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</row>
        <row r="79">
          <cell r="AK79">
            <v>0</v>
          </cell>
          <cell r="BD79">
            <v>1.782</v>
          </cell>
          <cell r="BE79">
            <v>360</v>
          </cell>
          <cell r="BF79">
            <v>5.9400000000000001E-2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</row>
        <row r="80">
          <cell r="AK80">
            <v>0</v>
          </cell>
          <cell r="BD80">
            <v>2.2010000000000001</v>
          </cell>
          <cell r="BE80">
            <v>360</v>
          </cell>
          <cell r="BF80">
            <v>7.3319999999999996E-2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</row>
        <row r="81">
          <cell r="AK81">
            <v>0</v>
          </cell>
          <cell r="BD81">
            <v>1E-3</v>
          </cell>
          <cell r="BE81">
            <v>360</v>
          </cell>
          <cell r="BF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</row>
        <row r="82">
          <cell r="AK82">
            <v>0</v>
          </cell>
          <cell r="BD82">
            <v>5.27</v>
          </cell>
          <cell r="BE82">
            <v>360</v>
          </cell>
          <cell r="BF82">
            <v>0.17568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</row>
        <row r="83">
          <cell r="AK83">
            <v>0</v>
          </cell>
          <cell r="BD83">
            <v>30.893000000000001</v>
          </cell>
          <cell r="BE83">
            <v>360</v>
          </cell>
          <cell r="BF83">
            <v>1.02972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</row>
        <row r="84">
          <cell r="AK84">
            <v>0</v>
          </cell>
          <cell r="BD84">
            <v>38.459000000000003</v>
          </cell>
          <cell r="BE84">
            <v>360</v>
          </cell>
          <cell r="BF84">
            <v>1.28196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</row>
        <row r="85">
          <cell r="AK85">
            <v>0</v>
          </cell>
          <cell r="BD85">
            <v>57.94</v>
          </cell>
          <cell r="BE85">
            <v>360</v>
          </cell>
          <cell r="BF85">
            <v>1.9312799999999999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</row>
        <row r="86">
          <cell r="AK86">
            <v>0</v>
          </cell>
          <cell r="BD86">
            <v>57.94</v>
          </cell>
          <cell r="BE86">
            <v>360</v>
          </cell>
          <cell r="BF86">
            <v>1.9312799999999999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</row>
        <row r="87">
          <cell r="AK87">
            <v>0</v>
          </cell>
          <cell r="BD87">
            <v>57.94</v>
          </cell>
          <cell r="BE87">
            <v>360</v>
          </cell>
          <cell r="BF87">
            <v>1.9312799999999999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</row>
        <row r="88">
          <cell r="AK88">
            <v>0</v>
          </cell>
          <cell r="BD88">
            <v>61.912999999999997</v>
          </cell>
          <cell r="BE88">
            <v>360</v>
          </cell>
          <cell r="BF88">
            <v>2.0637600000000003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</row>
        <row r="89">
          <cell r="AK89">
            <v>0</v>
          </cell>
          <cell r="BD89">
            <v>57.575000000000003</v>
          </cell>
          <cell r="BE89">
            <v>360</v>
          </cell>
          <cell r="BF89">
            <v>1.91916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</row>
        <row r="90">
          <cell r="AK90">
            <v>0</v>
          </cell>
          <cell r="BD90">
            <v>1E-3</v>
          </cell>
          <cell r="BE90">
            <v>0</v>
          </cell>
          <cell r="BF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</row>
        <row r="91">
          <cell r="AK91">
            <v>0</v>
          </cell>
          <cell r="BD91">
            <v>0</v>
          </cell>
          <cell r="BE91">
            <v>360</v>
          </cell>
          <cell r="BF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</row>
        <row r="92">
          <cell r="AK92">
            <v>0</v>
          </cell>
          <cell r="BD92">
            <v>0</v>
          </cell>
          <cell r="BE92">
            <v>360</v>
          </cell>
          <cell r="BF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</row>
        <row r="93">
          <cell r="AK93">
            <v>0</v>
          </cell>
          <cell r="BD93">
            <v>0</v>
          </cell>
          <cell r="BE93">
            <v>360</v>
          </cell>
          <cell r="BF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</row>
        <row r="94">
          <cell r="AK94">
            <v>0</v>
          </cell>
          <cell r="BD94">
            <v>0</v>
          </cell>
          <cell r="BE94">
            <v>360</v>
          </cell>
          <cell r="BF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</row>
        <row r="95">
          <cell r="AK95">
            <v>0</v>
          </cell>
          <cell r="BD95">
            <v>0</v>
          </cell>
          <cell r="BE95">
            <v>360</v>
          </cell>
          <cell r="BF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</row>
        <row r="96">
          <cell r="AK96">
            <v>0</v>
          </cell>
          <cell r="BD96">
            <v>0</v>
          </cell>
          <cell r="BE96">
            <v>360</v>
          </cell>
          <cell r="BF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</row>
        <row r="97">
          <cell r="AK97">
            <v>0</v>
          </cell>
          <cell r="BD97">
            <v>1E-3</v>
          </cell>
          <cell r="BE97">
            <v>360</v>
          </cell>
          <cell r="BF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</row>
        <row r="98">
          <cell r="AK98">
            <v>0</v>
          </cell>
          <cell r="BD98">
            <v>10.992000000000001</v>
          </cell>
          <cell r="BE98">
            <v>360</v>
          </cell>
          <cell r="BF98">
            <v>0.36636000000000002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</row>
        <row r="99">
          <cell r="AK99">
            <v>0</v>
          </cell>
          <cell r="BD99">
            <v>0</v>
          </cell>
          <cell r="BE99">
            <v>360</v>
          </cell>
          <cell r="BF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</row>
        <row r="100">
          <cell r="AK100">
            <v>0</v>
          </cell>
          <cell r="BD100">
            <v>420.58476000000002</v>
          </cell>
          <cell r="BE100">
            <v>0</v>
          </cell>
          <cell r="BF100">
            <v>7.0098000000000003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</row>
        <row r="101">
          <cell r="AK101">
            <v>0</v>
          </cell>
          <cell r="BD101">
            <v>0</v>
          </cell>
          <cell r="BE101">
            <v>360</v>
          </cell>
          <cell r="BF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</row>
        <row r="102">
          <cell r="AK102">
            <v>0</v>
          </cell>
          <cell r="BD102">
            <v>27.919790000000003</v>
          </cell>
          <cell r="BE102">
            <v>360</v>
          </cell>
          <cell r="BF102">
            <v>0.93059999999999998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</row>
        <row r="103">
          <cell r="AK103">
            <v>0</v>
          </cell>
          <cell r="BD103">
            <v>144.53285</v>
          </cell>
          <cell r="BE103">
            <v>360</v>
          </cell>
          <cell r="BF103">
            <v>4.8177599999999998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</row>
        <row r="104">
          <cell r="AK104">
            <v>0</v>
          </cell>
          <cell r="BD104">
            <v>4.4790000000000001</v>
          </cell>
          <cell r="BE104">
            <v>360</v>
          </cell>
          <cell r="BF104">
            <v>0.14928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</row>
        <row r="105">
          <cell r="AK105">
            <v>0</v>
          </cell>
          <cell r="BD105">
            <v>1.86</v>
          </cell>
          <cell r="BE105">
            <v>360</v>
          </cell>
          <cell r="BF105">
            <v>6.2039999999999998E-2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</row>
        <row r="106">
          <cell r="AK106">
            <v>0</v>
          </cell>
          <cell r="BD106">
            <v>2.65</v>
          </cell>
          <cell r="BE106">
            <v>360</v>
          </cell>
          <cell r="BF106">
            <v>1.2E-2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</row>
        <row r="107">
          <cell r="AK107">
            <v>0</v>
          </cell>
          <cell r="BD107">
            <v>4606.8500000000004</v>
          </cell>
          <cell r="BE107">
            <v>360</v>
          </cell>
          <cell r="BF107">
            <v>153.56172000000001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</row>
        <row r="108">
          <cell r="AK108">
            <v>0</v>
          </cell>
          <cell r="BD108">
            <v>1E-3</v>
          </cell>
          <cell r="BE108">
            <v>240</v>
          </cell>
          <cell r="BF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</row>
        <row r="109">
          <cell r="AK109">
            <v>0</v>
          </cell>
          <cell r="BD109">
            <v>1E-3</v>
          </cell>
          <cell r="BE109">
            <v>300</v>
          </cell>
          <cell r="BF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</row>
        <row r="110">
          <cell r="AK110">
            <v>0</v>
          </cell>
          <cell r="BD110">
            <v>1E-3</v>
          </cell>
          <cell r="BE110">
            <v>360</v>
          </cell>
          <cell r="BF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</row>
        <row r="111">
          <cell r="AK111">
            <v>0</v>
          </cell>
          <cell r="BD111">
            <v>1E-3</v>
          </cell>
          <cell r="BE111">
            <v>360</v>
          </cell>
          <cell r="BF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</row>
        <row r="112">
          <cell r="AK112">
            <v>0</v>
          </cell>
          <cell r="BD112">
            <v>1E-3</v>
          </cell>
          <cell r="BE112">
            <v>0</v>
          </cell>
          <cell r="BF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</row>
        <row r="113">
          <cell r="AK113">
            <v>0</v>
          </cell>
          <cell r="BD113">
            <v>1E-3</v>
          </cell>
          <cell r="BE113">
            <v>360</v>
          </cell>
          <cell r="BF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</row>
        <row r="114">
          <cell r="AK114">
            <v>0</v>
          </cell>
          <cell r="BD114">
            <v>1E-3</v>
          </cell>
          <cell r="BE114">
            <v>360</v>
          </cell>
          <cell r="BF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</row>
        <row r="115">
          <cell r="AK115">
            <v>0</v>
          </cell>
          <cell r="BD115">
            <v>1E-3</v>
          </cell>
          <cell r="BE115">
            <v>240</v>
          </cell>
          <cell r="BF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</row>
        <row r="116">
          <cell r="AK116">
            <v>0</v>
          </cell>
          <cell r="BD116">
            <v>1E-3</v>
          </cell>
          <cell r="BE116">
            <v>240</v>
          </cell>
          <cell r="BF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</row>
        <row r="117">
          <cell r="AK117">
            <v>0</v>
          </cell>
          <cell r="BD117">
            <v>1E-3</v>
          </cell>
          <cell r="BE117">
            <v>360</v>
          </cell>
          <cell r="BF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</row>
        <row r="118">
          <cell r="AK118">
            <v>0</v>
          </cell>
          <cell r="BD118">
            <v>30</v>
          </cell>
          <cell r="BE118">
            <v>360</v>
          </cell>
          <cell r="BF118">
            <v>0.99996000000000007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</row>
        <row r="119">
          <cell r="AK119">
            <v>0</v>
          </cell>
          <cell r="BD119">
            <v>1E-3</v>
          </cell>
          <cell r="BE119">
            <v>0</v>
          </cell>
          <cell r="BF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</row>
        <row r="120">
          <cell r="AK120">
            <v>0</v>
          </cell>
          <cell r="BD120">
            <v>54.424160000000001</v>
          </cell>
          <cell r="BE120">
            <v>0</v>
          </cell>
          <cell r="BF120">
            <v>0.90708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</row>
        <row r="121">
          <cell r="AK121">
            <v>0</v>
          </cell>
          <cell r="BD121">
            <v>1.55</v>
          </cell>
          <cell r="BE121">
            <v>360</v>
          </cell>
          <cell r="BF121">
            <v>5.1720000000000002E-2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</row>
        <row r="122">
          <cell r="AK122">
            <v>0</v>
          </cell>
          <cell r="BD122">
            <v>43.5</v>
          </cell>
          <cell r="BE122">
            <v>180</v>
          </cell>
          <cell r="BF122">
            <v>2.9000400000000002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</row>
        <row r="123">
          <cell r="AK123">
            <v>0</v>
          </cell>
          <cell r="BD123">
            <v>43.5</v>
          </cell>
          <cell r="BE123">
            <v>180</v>
          </cell>
          <cell r="BF123">
            <v>3.3531599999999999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</row>
        <row r="124">
          <cell r="AK124">
            <v>0</v>
          </cell>
          <cell r="BD124">
            <v>43.5</v>
          </cell>
          <cell r="BE124">
            <v>180</v>
          </cell>
          <cell r="BF124">
            <v>2.9000400000000002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</row>
        <row r="125">
          <cell r="AK125">
            <v>0</v>
          </cell>
          <cell r="BD125">
            <v>35.743000000000002</v>
          </cell>
          <cell r="BE125">
            <v>60</v>
          </cell>
          <cell r="BF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</row>
        <row r="126">
          <cell r="AK126">
            <v>0</v>
          </cell>
          <cell r="BD126">
            <v>56.2</v>
          </cell>
          <cell r="BE126">
            <v>60</v>
          </cell>
          <cell r="BF126">
            <v>11.239840000000001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</row>
        <row r="127">
          <cell r="AK127">
            <v>0</v>
          </cell>
          <cell r="BD127">
            <v>56.2</v>
          </cell>
          <cell r="BE127">
            <v>60</v>
          </cell>
          <cell r="BF127">
            <v>11.239840000000001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</row>
        <row r="128">
          <cell r="AK128">
            <v>0</v>
          </cell>
          <cell r="BD128">
            <v>56.2</v>
          </cell>
          <cell r="BE128">
            <v>60</v>
          </cell>
          <cell r="BF128">
            <v>11.24004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</row>
        <row r="129">
          <cell r="AK129">
            <v>0</v>
          </cell>
          <cell r="BD129">
            <v>56.2</v>
          </cell>
          <cell r="BE129">
            <v>60</v>
          </cell>
          <cell r="BF129">
            <v>8.429829999999999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</row>
        <row r="130">
          <cell r="AK130">
            <v>0</v>
          </cell>
          <cell r="BD130">
            <v>58.7</v>
          </cell>
          <cell r="BE130">
            <v>60</v>
          </cell>
          <cell r="BF130">
            <v>11.73996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</row>
        <row r="131">
          <cell r="AK131">
            <v>0</v>
          </cell>
          <cell r="BD131">
            <v>56.2</v>
          </cell>
          <cell r="BE131">
            <v>60</v>
          </cell>
          <cell r="BF131">
            <v>11.24004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</row>
        <row r="132">
          <cell r="AK132">
            <v>0</v>
          </cell>
          <cell r="BD132">
            <v>56.2</v>
          </cell>
          <cell r="BE132">
            <v>60</v>
          </cell>
          <cell r="BF132">
            <v>11.24004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</row>
        <row r="133">
          <cell r="AK133">
            <v>0</v>
          </cell>
          <cell r="BD133">
            <v>56.2</v>
          </cell>
          <cell r="BE133">
            <v>60</v>
          </cell>
          <cell r="BF133">
            <v>8.429829999999999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</row>
        <row r="134">
          <cell r="AK134">
            <v>0</v>
          </cell>
          <cell r="BD134">
            <v>7.75</v>
          </cell>
          <cell r="BE134">
            <v>360</v>
          </cell>
          <cell r="BF134">
            <v>0.25836000000000003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</row>
        <row r="135">
          <cell r="AK135">
            <v>0</v>
          </cell>
          <cell r="BD135">
            <v>135.50166000000002</v>
          </cell>
          <cell r="BE135">
            <v>0</v>
          </cell>
          <cell r="BF135">
            <v>2.2584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</row>
        <row r="136">
          <cell r="AK136">
            <v>0</v>
          </cell>
          <cell r="BD136">
            <v>13.21716</v>
          </cell>
          <cell r="BE136">
            <v>0</v>
          </cell>
          <cell r="BF136">
            <v>0.22031999999999999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</row>
        <row r="137">
          <cell r="AK137">
            <v>0</v>
          </cell>
          <cell r="BD137">
            <v>201.30871999999999</v>
          </cell>
          <cell r="BE137">
            <v>60</v>
          </cell>
          <cell r="BF137">
            <v>40.261800000000001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</row>
        <row r="138">
          <cell r="AK138">
            <v>0</v>
          </cell>
          <cell r="BD138">
            <v>99.460440000000006</v>
          </cell>
          <cell r="BE138">
            <v>360</v>
          </cell>
          <cell r="BF138">
            <v>4.9730400000000001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</row>
        <row r="139">
          <cell r="AK139">
            <v>0</v>
          </cell>
          <cell r="BD139">
            <v>155.83908</v>
          </cell>
          <cell r="BE139">
            <v>360</v>
          </cell>
          <cell r="BF139">
            <v>7.7919600000000004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</row>
        <row r="140">
          <cell r="AK140">
            <v>0</v>
          </cell>
          <cell r="BD140">
            <v>404.08415000000002</v>
          </cell>
          <cell r="BE140">
            <v>360</v>
          </cell>
          <cell r="BF140">
            <v>20.204159999999998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</row>
        <row r="141">
          <cell r="AK141">
            <v>0</v>
          </cell>
          <cell r="BD141">
            <v>206.67747</v>
          </cell>
          <cell r="BE141">
            <v>60</v>
          </cell>
          <cell r="BF141">
            <v>41.335440000000006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</row>
        <row r="142">
          <cell r="AK142">
            <v>0</v>
          </cell>
          <cell r="BD142">
            <v>715.7674300000001</v>
          </cell>
          <cell r="BE142">
            <v>360</v>
          </cell>
          <cell r="BF142">
            <v>35.788319999999999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</row>
        <row r="143">
          <cell r="AK143">
            <v>0</v>
          </cell>
          <cell r="BD143">
            <v>9.8627099999999999</v>
          </cell>
          <cell r="BE143">
            <v>360</v>
          </cell>
          <cell r="BF143">
            <v>0.49307999999999996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</row>
        <row r="144">
          <cell r="AK144">
            <v>0</v>
          </cell>
          <cell r="BD144">
            <v>357.91365000000002</v>
          </cell>
          <cell r="BE144">
            <v>60</v>
          </cell>
          <cell r="BF144">
            <v>71.582759999999993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</row>
        <row r="145">
          <cell r="AK145">
            <v>0</v>
          </cell>
          <cell r="BD145">
            <v>1087.2145800000001</v>
          </cell>
          <cell r="BE145">
            <v>0</v>
          </cell>
          <cell r="BF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</row>
        <row r="146">
          <cell r="AK146">
            <v>0</v>
          </cell>
          <cell r="BD146">
            <v>56.95861</v>
          </cell>
          <cell r="BE146">
            <v>0</v>
          </cell>
          <cell r="BF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</row>
        <row r="147">
          <cell r="AK147">
            <v>0</v>
          </cell>
          <cell r="BD147">
            <v>12.84122</v>
          </cell>
          <cell r="BE147">
            <v>0</v>
          </cell>
          <cell r="BF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</row>
        <row r="148">
          <cell r="AK148">
            <v>0</v>
          </cell>
          <cell r="BD148">
            <v>33.951419999999999</v>
          </cell>
          <cell r="BE148">
            <v>0</v>
          </cell>
          <cell r="BF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</row>
        <row r="149">
          <cell r="AK149">
            <v>0</v>
          </cell>
          <cell r="BD149">
            <v>0.83699999999999997</v>
          </cell>
          <cell r="BE149">
            <v>360</v>
          </cell>
          <cell r="BF149">
            <v>2.7960000000000002E-2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</row>
        <row r="150">
          <cell r="AK150">
            <v>0</v>
          </cell>
          <cell r="BD150">
            <v>14.582000000000001</v>
          </cell>
          <cell r="BE150">
            <v>360</v>
          </cell>
          <cell r="BF150">
            <v>0.48612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</row>
        <row r="151">
          <cell r="AK151">
            <v>0</v>
          </cell>
          <cell r="BD151">
            <v>18.236000000000001</v>
          </cell>
          <cell r="BE151">
            <v>360</v>
          </cell>
          <cell r="BF151">
            <v>0.6079199999999999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</row>
        <row r="152">
          <cell r="AK152">
            <v>0</v>
          </cell>
          <cell r="BD152">
            <v>18.463000000000001</v>
          </cell>
          <cell r="BE152">
            <v>360</v>
          </cell>
          <cell r="BF152">
            <v>0.61548000000000003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</row>
        <row r="153">
          <cell r="AK153">
            <v>0</v>
          </cell>
          <cell r="BD153">
            <v>24.510999999999999</v>
          </cell>
          <cell r="BE153">
            <v>360</v>
          </cell>
          <cell r="BF153">
            <v>0.81708000000000003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</row>
        <row r="154">
          <cell r="AK154">
            <v>0</v>
          </cell>
          <cell r="BD154">
            <v>98</v>
          </cell>
          <cell r="BE154">
            <v>360</v>
          </cell>
          <cell r="BF154">
            <v>3.2666399999999998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</row>
        <row r="155">
          <cell r="AK155">
            <v>0</v>
          </cell>
          <cell r="BD155">
            <v>60</v>
          </cell>
          <cell r="BE155">
            <v>360</v>
          </cell>
          <cell r="BF155">
            <v>2.0000399999999998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</row>
        <row r="156">
          <cell r="AK156">
            <v>0</v>
          </cell>
          <cell r="BD156">
            <v>43.975999999999999</v>
          </cell>
          <cell r="BE156">
            <v>360</v>
          </cell>
          <cell r="BF156">
            <v>1.4659200000000001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</row>
        <row r="157">
          <cell r="AK157">
            <v>0</v>
          </cell>
          <cell r="BD157">
            <v>34.054000000000002</v>
          </cell>
          <cell r="BE157">
            <v>360</v>
          </cell>
          <cell r="BF157">
            <v>1.1350799999999999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</row>
        <row r="158">
          <cell r="AK158">
            <v>0</v>
          </cell>
          <cell r="BD158">
            <v>181.614</v>
          </cell>
          <cell r="BE158">
            <v>120</v>
          </cell>
          <cell r="BF158">
            <v>18.1614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</row>
        <row r="159">
          <cell r="AK159">
            <v>0</v>
          </cell>
          <cell r="BD159">
            <v>1E-3</v>
          </cell>
          <cell r="BE159">
            <v>360</v>
          </cell>
          <cell r="BF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</row>
        <row r="160">
          <cell r="AK160">
            <v>0</v>
          </cell>
          <cell r="BD160">
            <v>25000</v>
          </cell>
          <cell r="BE160">
            <v>360</v>
          </cell>
          <cell r="BF160">
            <v>833.33328000000006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</row>
        <row r="161">
          <cell r="AK161">
            <v>0</v>
          </cell>
          <cell r="BD161">
            <v>1540.65</v>
          </cell>
          <cell r="BE161">
            <v>120</v>
          </cell>
          <cell r="BF161">
            <v>154.065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</row>
        <row r="162">
          <cell r="AK162">
            <v>0</v>
          </cell>
          <cell r="BD162">
            <v>1E-3</v>
          </cell>
          <cell r="BE162">
            <v>240</v>
          </cell>
          <cell r="BF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</row>
        <row r="163">
          <cell r="AK163">
            <v>0</v>
          </cell>
          <cell r="BD163">
            <v>1E-3</v>
          </cell>
          <cell r="BE163">
            <v>240</v>
          </cell>
          <cell r="BF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</row>
        <row r="164">
          <cell r="AK164">
            <v>0</v>
          </cell>
          <cell r="BD164">
            <v>1E-3</v>
          </cell>
          <cell r="BE164">
            <v>240</v>
          </cell>
          <cell r="BF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</row>
        <row r="165">
          <cell r="AK165">
            <v>0</v>
          </cell>
          <cell r="BD165">
            <v>1E-3</v>
          </cell>
          <cell r="BE165">
            <v>360</v>
          </cell>
          <cell r="BF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</row>
        <row r="166">
          <cell r="AK166">
            <v>0</v>
          </cell>
          <cell r="BD166">
            <v>1E-3</v>
          </cell>
          <cell r="BE166">
            <v>360</v>
          </cell>
          <cell r="BF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</row>
        <row r="167">
          <cell r="AK167">
            <v>0</v>
          </cell>
          <cell r="BD167">
            <v>1E-3</v>
          </cell>
          <cell r="BE167">
            <v>360</v>
          </cell>
          <cell r="BF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</row>
        <row r="168">
          <cell r="AK168">
            <v>0</v>
          </cell>
          <cell r="BD168">
            <v>1E-3</v>
          </cell>
          <cell r="BE168">
            <v>360</v>
          </cell>
          <cell r="BF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</row>
        <row r="169">
          <cell r="AK169">
            <v>0</v>
          </cell>
          <cell r="BD169">
            <v>1E-3</v>
          </cell>
          <cell r="BE169">
            <v>360</v>
          </cell>
          <cell r="BF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</row>
        <row r="170">
          <cell r="AK170">
            <v>0</v>
          </cell>
          <cell r="BD170">
            <v>1E-3</v>
          </cell>
          <cell r="BE170">
            <v>360</v>
          </cell>
          <cell r="BF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</row>
        <row r="171">
          <cell r="AK171">
            <v>0</v>
          </cell>
          <cell r="BD171">
            <v>1E-3</v>
          </cell>
          <cell r="BE171">
            <v>60</v>
          </cell>
          <cell r="BF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</row>
        <row r="172">
          <cell r="AK172">
            <v>0</v>
          </cell>
          <cell r="BD172">
            <v>1E-3</v>
          </cell>
          <cell r="BE172">
            <v>360</v>
          </cell>
          <cell r="BF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</row>
        <row r="173">
          <cell r="AK173">
            <v>0</v>
          </cell>
          <cell r="BD173">
            <v>76.647000000000006</v>
          </cell>
          <cell r="BE173">
            <v>360</v>
          </cell>
          <cell r="BF173">
            <v>3.8323200000000002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</row>
        <row r="174">
          <cell r="AK174">
            <v>0</v>
          </cell>
          <cell r="BD174">
            <v>766.19310999999993</v>
          </cell>
          <cell r="BE174">
            <v>0</v>
          </cell>
          <cell r="BF174">
            <v>12.769920000000001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</row>
        <row r="175">
          <cell r="AK175">
            <v>0</v>
          </cell>
          <cell r="BD175">
            <v>247.90889999999999</v>
          </cell>
          <cell r="BE175">
            <v>360</v>
          </cell>
          <cell r="BF175">
            <v>4.1318400000000004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</row>
        <row r="176">
          <cell r="AK176">
            <v>0</v>
          </cell>
          <cell r="BD176">
            <v>200.42872</v>
          </cell>
          <cell r="BE176">
            <v>0</v>
          </cell>
          <cell r="BF176">
            <v>3.3404400000000001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</row>
        <row r="177">
          <cell r="AK177">
            <v>0</v>
          </cell>
          <cell r="BD177">
            <v>1E-3</v>
          </cell>
          <cell r="BE177">
            <v>360</v>
          </cell>
          <cell r="BF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</row>
        <row r="178">
          <cell r="AK178">
            <v>0</v>
          </cell>
          <cell r="BD178">
            <v>1E-3</v>
          </cell>
          <cell r="BE178">
            <v>60</v>
          </cell>
          <cell r="BF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</row>
        <row r="179">
          <cell r="AK179">
            <v>0</v>
          </cell>
          <cell r="BD179">
            <v>1E-3</v>
          </cell>
          <cell r="BE179">
            <v>360</v>
          </cell>
          <cell r="BF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</row>
        <row r="180">
          <cell r="AK180">
            <v>0</v>
          </cell>
          <cell r="BD180">
            <v>1E-3</v>
          </cell>
          <cell r="BE180">
            <v>60</v>
          </cell>
          <cell r="BF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</row>
        <row r="181">
          <cell r="AK181">
            <v>0</v>
          </cell>
          <cell r="BD181">
            <v>1E-3</v>
          </cell>
          <cell r="BE181">
            <v>360</v>
          </cell>
          <cell r="BF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</row>
        <row r="182">
          <cell r="AK182">
            <v>0</v>
          </cell>
          <cell r="BD182">
            <v>6.8170000000000002</v>
          </cell>
          <cell r="BE182">
            <v>240</v>
          </cell>
          <cell r="BF182">
            <v>0.34079999999999999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</row>
        <row r="183">
          <cell r="AK183">
            <v>0</v>
          </cell>
          <cell r="BD183">
            <v>904.64793999999995</v>
          </cell>
          <cell r="BE183">
            <v>0</v>
          </cell>
          <cell r="BF183">
            <v>15.07752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</row>
        <row r="184">
          <cell r="AK184">
            <v>0</v>
          </cell>
          <cell r="BD184">
            <v>1019.44228</v>
          </cell>
          <cell r="BE184">
            <v>0</v>
          </cell>
          <cell r="BF184">
            <v>16.990680000000001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</row>
        <row r="185">
          <cell r="AK185">
            <v>0</v>
          </cell>
          <cell r="BD185">
            <v>0</v>
          </cell>
          <cell r="BE185">
            <v>0</v>
          </cell>
          <cell r="BF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</row>
        <row r="186">
          <cell r="AK186">
            <v>0</v>
          </cell>
          <cell r="BD186">
            <v>980.26800000000003</v>
          </cell>
          <cell r="BE186">
            <v>240</v>
          </cell>
          <cell r="BF186">
            <v>49.013400000000004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</row>
        <row r="187">
          <cell r="AK187">
            <v>0</v>
          </cell>
          <cell r="BD187">
            <v>6.71</v>
          </cell>
          <cell r="BE187">
            <v>240</v>
          </cell>
          <cell r="BF187">
            <v>0.33551999999999998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</row>
        <row r="188">
          <cell r="AK188">
            <v>0</v>
          </cell>
          <cell r="BD188">
            <v>58.250999999999998</v>
          </cell>
          <cell r="BE188">
            <v>240</v>
          </cell>
          <cell r="BF188">
            <v>2.9125199999999998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</row>
        <row r="189">
          <cell r="AK189">
            <v>0</v>
          </cell>
          <cell r="BD189">
            <v>19.664000000000001</v>
          </cell>
          <cell r="BE189">
            <v>240</v>
          </cell>
          <cell r="BF189">
            <v>0.98315999999999992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</row>
        <row r="190">
          <cell r="AK190">
            <v>0</v>
          </cell>
          <cell r="BD190">
            <v>25.913</v>
          </cell>
          <cell r="BE190">
            <v>240</v>
          </cell>
          <cell r="BF190">
            <v>1.2956400000000001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</row>
        <row r="191">
          <cell r="AK191">
            <v>0</v>
          </cell>
          <cell r="BD191">
            <v>22.983000000000001</v>
          </cell>
          <cell r="BE191">
            <v>240</v>
          </cell>
          <cell r="BF191">
            <v>1.1491199999999999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</row>
        <row r="192">
          <cell r="AK192">
            <v>0</v>
          </cell>
          <cell r="BD192">
            <v>10.459</v>
          </cell>
          <cell r="BE192">
            <v>240</v>
          </cell>
          <cell r="BF192">
            <v>0.52296000000000009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</row>
        <row r="193">
          <cell r="AK193">
            <v>0</v>
          </cell>
          <cell r="BD193">
            <v>32.645000000000003</v>
          </cell>
          <cell r="BE193">
            <v>240</v>
          </cell>
          <cell r="BF193">
            <v>1.6322399999999999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</row>
        <row r="194">
          <cell r="AK194">
            <v>0</v>
          </cell>
          <cell r="BD194">
            <v>209.3237</v>
          </cell>
          <cell r="BE194">
            <v>0</v>
          </cell>
          <cell r="BF194">
            <v>3.4887600000000001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</row>
        <row r="195">
          <cell r="AK195">
            <v>0</v>
          </cell>
          <cell r="BD195">
            <v>17.164540000000002</v>
          </cell>
          <cell r="BE195">
            <v>0</v>
          </cell>
          <cell r="BF195">
            <v>0.28608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</row>
        <row r="196">
          <cell r="AK196">
            <v>0</v>
          </cell>
          <cell r="BD196">
            <v>198.85751999999999</v>
          </cell>
          <cell r="BE196">
            <v>0</v>
          </cell>
          <cell r="BF196">
            <v>3.3142800000000001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</row>
        <row r="197">
          <cell r="AK197">
            <v>0</v>
          </cell>
          <cell r="BD197">
            <v>392.48194000000001</v>
          </cell>
          <cell r="BE197">
            <v>0</v>
          </cell>
          <cell r="BF197">
            <v>6.5413199999999998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</row>
        <row r="198">
          <cell r="AK198">
            <v>0</v>
          </cell>
          <cell r="BD198">
            <v>469.30374</v>
          </cell>
          <cell r="BE198">
            <v>0</v>
          </cell>
          <cell r="BF198">
            <v>7.82172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</row>
        <row r="199">
          <cell r="AK199">
            <v>0</v>
          </cell>
          <cell r="BD199">
            <v>46.888510000000004</v>
          </cell>
          <cell r="BE199">
            <v>0</v>
          </cell>
          <cell r="BF199">
            <v>0.78144000000000002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</row>
        <row r="200">
          <cell r="AK200">
            <v>0</v>
          </cell>
          <cell r="BD200">
            <v>2229.9317599999999</v>
          </cell>
          <cell r="BE200">
            <v>0</v>
          </cell>
          <cell r="BF200">
            <v>37.165559999999999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</row>
        <row r="201">
          <cell r="AK201">
            <v>0</v>
          </cell>
          <cell r="BD201">
            <v>202.66974999999999</v>
          </cell>
          <cell r="BE201">
            <v>240</v>
          </cell>
          <cell r="BF201">
            <v>3.3778800000000002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</row>
        <row r="202">
          <cell r="AK202">
            <v>0</v>
          </cell>
          <cell r="BD202">
            <v>423.40476000000001</v>
          </cell>
          <cell r="BE202">
            <v>240</v>
          </cell>
          <cell r="BF202">
            <v>7.0567200000000003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</row>
        <row r="203">
          <cell r="AK203">
            <v>0</v>
          </cell>
          <cell r="BD203">
            <v>639.39373999999998</v>
          </cell>
          <cell r="BE203">
            <v>0</v>
          </cell>
          <cell r="BF203">
            <v>10.656600000000001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</row>
        <row r="204">
          <cell r="AK204">
            <v>0</v>
          </cell>
          <cell r="BD204">
            <v>3.2906</v>
          </cell>
          <cell r="BE204">
            <v>0</v>
          </cell>
          <cell r="BF204">
            <v>5.4840000000000007E-2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</row>
        <row r="205">
          <cell r="AK205">
            <v>0</v>
          </cell>
          <cell r="BD205">
            <v>312.93741999999997</v>
          </cell>
          <cell r="BE205">
            <v>0</v>
          </cell>
          <cell r="BF205">
            <v>5.2156799999999999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</row>
        <row r="206">
          <cell r="AK206">
            <v>0</v>
          </cell>
          <cell r="BD206">
            <v>312.93741999999997</v>
          </cell>
          <cell r="BE206">
            <v>0</v>
          </cell>
          <cell r="BF206">
            <v>5.2156799999999999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</row>
        <row r="207">
          <cell r="AK207">
            <v>0</v>
          </cell>
          <cell r="BD207">
            <v>13.622999999999999</v>
          </cell>
          <cell r="BE207">
            <v>240</v>
          </cell>
          <cell r="BF207">
            <v>0.68112000000000006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</row>
        <row r="208">
          <cell r="AK208">
            <v>0</v>
          </cell>
          <cell r="BD208">
            <v>100.774</v>
          </cell>
          <cell r="BE208">
            <v>240</v>
          </cell>
          <cell r="BF208">
            <v>5.0386800000000003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</row>
        <row r="209">
          <cell r="AK209">
            <v>0</v>
          </cell>
          <cell r="BD209">
            <v>727.6091899999999</v>
          </cell>
          <cell r="BE209">
            <v>0</v>
          </cell>
          <cell r="BF209">
            <v>12.12684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</row>
        <row r="210">
          <cell r="AK210">
            <v>0</v>
          </cell>
          <cell r="BD210">
            <v>1712.8958600000001</v>
          </cell>
          <cell r="BE210">
            <v>0</v>
          </cell>
          <cell r="BF210">
            <v>28.54824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</row>
        <row r="211">
          <cell r="AK211">
            <v>0</v>
          </cell>
          <cell r="BD211">
            <v>1594</v>
          </cell>
          <cell r="BE211">
            <v>0</v>
          </cell>
          <cell r="BF211">
            <v>26.566680000000002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</row>
        <row r="212">
          <cell r="AK212">
            <v>0</v>
          </cell>
          <cell r="BD212">
            <v>688.25634000000002</v>
          </cell>
          <cell r="BE212">
            <v>0</v>
          </cell>
          <cell r="BF212">
            <v>11.47092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</row>
        <row r="213">
          <cell r="AK213">
            <v>0</v>
          </cell>
          <cell r="BD213">
            <v>946.98043000000007</v>
          </cell>
          <cell r="BE213">
            <v>0</v>
          </cell>
          <cell r="BF213">
            <v>15.782999999999999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</row>
        <row r="214">
          <cell r="AK214">
            <v>0</v>
          </cell>
          <cell r="BD214">
            <v>1594</v>
          </cell>
          <cell r="BE214">
            <v>0</v>
          </cell>
          <cell r="BF214">
            <v>26.566680000000002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</row>
        <row r="215">
          <cell r="AK215">
            <v>0</v>
          </cell>
          <cell r="BD215">
            <v>1146.2566000000002</v>
          </cell>
          <cell r="BE215">
            <v>0</v>
          </cell>
          <cell r="BF215">
            <v>19.104240000000001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</row>
        <row r="216">
          <cell r="AK216">
            <v>0</v>
          </cell>
          <cell r="BD216">
            <v>1396.6077499999999</v>
          </cell>
          <cell r="BE216">
            <v>0</v>
          </cell>
          <cell r="BF216">
            <v>23.276759999999999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</row>
        <row r="217">
          <cell r="AK217">
            <v>0</v>
          </cell>
          <cell r="BD217">
            <v>1E-3</v>
          </cell>
          <cell r="BE217">
            <v>240</v>
          </cell>
          <cell r="BF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</row>
        <row r="218">
          <cell r="AK218">
            <v>0</v>
          </cell>
          <cell r="BD218">
            <v>1E-3</v>
          </cell>
          <cell r="BE218">
            <v>60</v>
          </cell>
          <cell r="BF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</row>
        <row r="219">
          <cell r="AK219">
            <v>0</v>
          </cell>
          <cell r="BD219">
            <v>1E-3</v>
          </cell>
          <cell r="BE219">
            <v>360</v>
          </cell>
          <cell r="BF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</row>
        <row r="220">
          <cell r="AK220">
            <v>0</v>
          </cell>
          <cell r="BD220">
            <v>1E-3</v>
          </cell>
          <cell r="BE220">
            <v>360</v>
          </cell>
          <cell r="BF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</row>
        <row r="221">
          <cell r="AK221">
            <v>0</v>
          </cell>
          <cell r="BD221">
            <v>1E-3</v>
          </cell>
          <cell r="BE221">
            <v>360</v>
          </cell>
          <cell r="BF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</row>
        <row r="222">
          <cell r="AK222">
            <v>0</v>
          </cell>
          <cell r="BD222">
            <v>1E-3</v>
          </cell>
          <cell r="BE222">
            <v>360</v>
          </cell>
          <cell r="BF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</row>
        <row r="223">
          <cell r="AK223">
            <v>0</v>
          </cell>
          <cell r="BD223">
            <v>1E-3</v>
          </cell>
          <cell r="BE223">
            <v>240</v>
          </cell>
          <cell r="BF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</row>
        <row r="224">
          <cell r="AK224">
            <v>0</v>
          </cell>
          <cell r="BD224">
            <v>1E-3</v>
          </cell>
          <cell r="BE224">
            <v>240</v>
          </cell>
          <cell r="BF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</row>
        <row r="225">
          <cell r="AK225">
            <v>0</v>
          </cell>
          <cell r="BD225">
            <v>1E-3</v>
          </cell>
          <cell r="BE225">
            <v>360</v>
          </cell>
          <cell r="BF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</row>
        <row r="226">
          <cell r="AK226">
            <v>0</v>
          </cell>
          <cell r="BD226">
            <v>1E-3</v>
          </cell>
          <cell r="BE226">
            <v>360</v>
          </cell>
          <cell r="BF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</row>
        <row r="227">
          <cell r="AK227">
            <v>0</v>
          </cell>
          <cell r="BD227">
            <v>260</v>
          </cell>
          <cell r="BE227">
            <v>360</v>
          </cell>
          <cell r="BF227">
            <v>8.6666399999999992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</row>
        <row r="228">
          <cell r="AK228">
            <v>0</v>
          </cell>
          <cell r="BD228">
            <v>210</v>
          </cell>
          <cell r="BE228">
            <v>60</v>
          </cell>
          <cell r="BF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</row>
        <row r="229">
          <cell r="AK229">
            <v>0</v>
          </cell>
          <cell r="BD229">
            <v>220.31899999999999</v>
          </cell>
          <cell r="BE229">
            <v>360</v>
          </cell>
          <cell r="BF229">
            <v>7.3440000000000003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</row>
        <row r="230">
          <cell r="AK230">
            <v>0</v>
          </cell>
          <cell r="BD230">
            <v>298</v>
          </cell>
          <cell r="BE230">
            <v>360</v>
          </cell>
          <cell r="BF230">
            <v>9.9333600000000004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</row>
        <row r="231">
          <cell r="AK231">
            <v>0</v>
          </cell>
          <cell r="BD231">
            <v>320.50236999999998</v>
          </cell>
          <cell r="BE231">
            <v>360</v>
          </cell>
          <cell r="BF231">
            <v>10.68336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</row>
        <row r="232">
          <cell r="AK232">
            <v>0</v>
          </cell>
          <cell r="BD232">
            <v>22</v>
          </cell>
          <cell r="BE232">
            <v>360</v>
          </cell>
          <cell r="BF232">
            <v>0.73332000000000008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</row>
        <row r="233">
          <cell r="AK233">
            <v>0</v>
          </cell>
          <cell r="BD233">
            <v>127.64842</v>
          </cell>
          <cell r="BE233">
            <v>360</v>
          </cell>
          <cell r="BF233">
            <v>4.2549599999999996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</row>
        <row r="234">
          <cell r="AK234">
            <v>0</v>
          </cell>
          <cell r="BD234">
            <v>299.60000000000002</v>
          </cell>
          <cell r="BE234">
            <v>360</v>
          </cell>
          <cell r="BF234">
            <v>9.9866399999999995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</row>
        <row r="235">
          <cell r="AK235">
            <v>0</v>
          </cell>
          <cell r="BD235">
            <v>249.50119000000001</v>
          </cell>
          <cell r="BE235">
            <v>360</v>
          </cell>
          <cell r="BF235">
            <v>8.3167200000000001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</row>
        <row r="236">
          <cell r="AK236">
            <v>0</v>
          </cell>
          <cell r="BD236">
            <v>0</v>
          </cell>
          <cell r="BE236">
            <v>60</v>
          </cell>
          <cell r="BF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</row>
        <row r="237">
          <cell r="AK237">
            <v>0</v>
          </cell>
          <cell r="BD237">
            <v>2.0739999999999998</v>
          </cell>
          <cell r="BE237">
            <v>360</v>
          </cell>
          <cell r="BF237">
            <v>6.9120000000000001E-2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</row>
        <row r="238">
          <cell r="AK238">
            <v>0</v>
          </cell>
          <cell r="BD238">
            <v>1E-3</v>
          </cell>
          <cell r="BE238">
            <v>360</v>
          </cell>
          <cell r="BF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</row>
        <row r="239">
          <cell r="AK239">
            <v>0</v>
          </cell>
          <cell r="BD239">
            <v>467.75036</v>
          </cell>
          <cell r="BE239">
            <v>0</v>
          </cell>
          <cell r="BF239">
            <v>4.5475500000000002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</row>
        <row r="240">
          <cell r="AK240">
            <v>0</v>
          </cell>
          <cell r="BD240">
            <v>467.75036</v>
          </cell>
          <cell r="BE240">
            <v>0</v>
          </cell>
          <cell r="BF240">
            <v>4.5475500000000002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</row>
        <row r="241">
          <cell r="AK241">
            <v>0</v>
          </cell>
          <cell r="BD241">
            <v>0</v>
          </cell>
          <cell r="BE241">
            <v>0</v>
          </cell>
          <cell r="BF241">
            <v>2.5582199999999999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</row>
        <row r="242">
          <cell r="G242" t="str">
            <v>Добавить</v>
          </cell>
        </row>
        <row r="247">
          <cell r="AK247">
            <v>623.15</v>
          </cell>
          <cell r="BD247">
            <v>199585.30807999946</v>
          </cell>
          <cell r="BE247">
            <v>53256</v>
          </cell>
          <cell r="BF247">
            <v>2133.2496999999998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</row>
        <row r="248">
          <cell r="AK248">
            <v>0</v>
          </cell>
          <cell r="BD248">
            <v>60731.157360000005</v>
          </cell>
          <cell r="BE248">
            <v>52908</v>
          </cell>
          <cell r="BF248">
            <v>2021.4844600000001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</row>
        <row r="249">
          <cell r="AK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</row>
        <row r="250">
          <cell r="AK250">
            <v>0</v>
          </cell>
          <cell r="BD250">
            <v>26694.27</v>
          </cell>
          <cell r="BE250">
            <v>1560</v>
          </cell>
          <cell r="BF250">
            <v>906.14664000000016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</row>
        <row r="251">
          <cell r="AK251">
            <v>0</v>
          </cell>
          <cell r="BD251">
            <v>14312.543370000007</v>
          </cell>
          <cell r="BE251">
            <v>26064</v>
          </cell>
          <cell r="BF251">
            <v>527.90771999999993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</row>
        <row r="252">
          <cell r="AK252">
            <v>0</v>
          </cell>
          <cell r="BD252">
            <v>19724.343990000001</v>
          </cell>
          <cell r="BE252">
            <v>25284</v>
          </cell>
          <cell r="BF252">
            <v>587.43010000000004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</row>
        <row r="253">
          <cell r="AK253">
            <v>623.15</v>
          </cell>
          <cell r="BD253">
            <v>138854.15072000001</v>
          </cell>
          <cell r="BE253">
            <v>348</v>
          </cell>
          <cell r="BF253">
            <v>111.76524000000001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</row>
        <row r="254">
          <cell r="AK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</row>
        <row r="255">
          <cell r="AK255">
            <v>1.3427240492534787</v>
          </cell>
          <cell r="BD255">
            <v>299.19410657211142</v>
          </cell>
          <cell r="BE255">
            <v>0.74984830159706417</v>
          </cell>
          <cell r="BF255">
            <v>0.24082464192985134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</row>
        <row r="256">
          <cell r="AK256">
            <v>367.28338611474584</v>
          </cell>
          <cell r="BD256">
            <v>81840.363720659356</v>
          </cell>
          <cell r="BE256">
            <v>205.11051651758254</v>
          </cell>
          <cell r="BF256">
            <v>65.874212945722931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</row>
        <row r="257">
          <cell r="AK257">
            <v>254.52388983600062</v>
          </cell>
          <cell r="BD257">
            <v>56714.592892768531</v>
          </cell>
          <cell r="BE257">
            <v>142.13963518082036</v>
          </cell>
          <cell r="BF257">
            <v>45.65020241234722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</row>
        <row r="258">
          <cell r="AK258">
            <v>623.15</v>
          </cell>
          <cell r="BD258">
            <v>199585.30808000002</v>
          </cell>
          <cell r="BE258">
            <v>53256</v>
          </cell>
          <cell r="BF258">
            <v>2133.2497000000003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</row>
        <row r="259">
          <cell r="AK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</row>
        <row r="260">
          <cell r="AK260">
            <v>1.3427240492534787</v>
          </cell>
          <cell r="BD260">
            <v>26993.464106572112</v>
          </cell>
          <cell r="BE260">
            <v>1560.749848301597</v>
          </cell>
          <cell r="BF260">
            <v>906.38746464193002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</row>
        <row r="261">
          <cell r="AK261">
            <v>367.28338611474584</v>
          </cell>
          <cell r="BD261">
            <v>96152.90709065937</v>
          </cell>
          <cell r="BE261">
            <v>26269.110516517583</v>
          </cell>
          <cell r="BF261">
            <v>593.78193294572282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</row>
        <row r="262">
          <cell r="AK262">
            <v>254.52388983600062</v>
          </cell>
          <cell r="BD262">
            <v>76438.936882768525</v>
          </cell>
          <cell r="BE262">
            <v>25426.139635180822</v>
          </cell>
          <cell r="BF262">
            <v>633.08030241234724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</row>
        <row r="264">
          <cell r="AK264">
            <v>0</v>
          </cell>
          <cell r="BD264">
            <v>-5.5297277867794037E-10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</row>
      </sheetData>
      <sheetData sheetId="71">
        <row r="25">
          <cell r="M25">
            <v>0</v>
          </cell>
        </row>
      </sheetData>
      <sheetData sheetId="72"/>
      <sheetData sheetId="73"/>
      <sheetData sheetId="74">
        <row r="20">
          <cell r="R20">
            <v>0</v>
          </cell>
          <cell r="U20">
            <v>0</v>
          </cell>
          <cell r="AA20">
            <v>0</v>
          </cell>
        </row>
      </sheetData>
      <sheetData sheetId="75">
        <row r="19">
          <cell r="P19">
            <v>0</v>
          </cell>
          <cell r="S19">
            <v>0</v>
          </cell>
        </row>
        <row r="21">
          <cell r="P21">
            <v>0</v>
          </cell>
          <cell r="S21">
            <v>0</v>
          </cell>
        </row>
        <row r="22">
          <cell r="P22">
            <v>0</v>
          </cell>
          <cell r="S22">
            <v>0</v>
          </cell>
        </row>
      </sheetData>
      <sheetData sheetId="76">
        <row r="18">
          <cell r="P18">
            <v>0</v>
          </cell>
          <cell r="S18">
            <v>0</v>
          </cell>
        </row>
        <row r="25">
          <cell r="P25">
            <v>0</v>
          </cell>
          <cell r="S25">
            <v>0</v>
          </cell>
        </row>
        <row r="29">
          <cell r="P29">
            <v>0</v>
          </cell>
          <cell r="S29">
            <v>0</v>
          </cell>
        </row>
      </sheetData>
      <sheetData sheetId="77">
        <row r="26">
          <cell r="J26">
            <v>0</v>
          </cell>
          <cell r="M26">
            <v>0</v>
          </cell>
        </row>
        <row r="28">
          <cell r="J28">
            <v>0</v>
          </cell>
          <cell r="M28">
            <v>0</v>
          </cell>
        </row>
        <row r="29">
          <cell r="J29">
            <v>0</v>
          </cell>
          <cell r="M29">
            <v>0</v>
          </cell>
        </row>
        <row r="30">
          <cell r="J30">
            <v>0</v>
          </cell>
          <cell r="M30">
            <v>0</v>
          </cell>
        </row>
        <row r="31">
          <cell r="J31">
            <v>0</v>
          </cell>
          <cell r="M31">
            <v>0</v>
          </cell>
        </row>
        <row r="32">
          <cell r="J32">
            <v>0</v>
          </cell>
          <cell r="M32">
            <v>0</v>
          </cell>
        </row>
        <row r="33">
          <cell r="J33">
            <v>0</v>
          </cell>
          <cell r="M33">
            <v>0</v>
          </cell>
        </row>
        <row r="34">
          <cell r="J34">
            <v>0</v>
          </cell>
          <cell r="M34">
            <v>0</v>
          </cell>
        </row>
        <row r="35">
          <cell r="J35">
            <v>0</v>
          </cell>
          <cell r="M35">
            <v>0</v>
          </cell>
        </row>
        <row r="36">
          <cell r="J36">
            <v>0</v>
          </cell>
          <cell r="M36">
            <v>0</v>
          </cell>
        </row>
        <row r="37">
          <cell r="J37">
            <v>0</v>
          </cell>
          <cell r="M37">
            <v>0</v>
          </cell>
        </row>
        <row r="41">
          <cell r="J41">
            <v>0</v>
          </cell>
          <cell r="M41">
            <v>0</v>
          </cell>
        </row>
        <row r="53">
          <cell r="J53">
            <v>0</v>
          </cell>
          <cell r="M53">
            <v>0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67">
          <cell r="B67" t="str">
            <v>Город Верхний Уфалей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/>
  <dimension ref="F1:N88"/>
  <sheetViews>
    <sheetView showGridLines="0" tabSelected="1" topLeftCell="A67" zoomScaleNormal="100" workbookViewId="0">
      <selection activeCell="I49" sqref="I49"/>
    </sheetView>
  </sheetViews>
  <sheetFormatPr defaultColWidth="9.140625" defaultRowHeight="11.25" x14ac:dyDescent="0.15"/>
  <cols>
    <col min="1" max="4" width="0.7109375" style="1" customWidth="1"/>
    <col min="5" max="5" width="0" style="1" hidden="1" customWidth="1"/>
    <col min="6" max="6" width="5.42578125" style="1" customWidth="1"/>
    <col min="7" max="7" width="46.7109375" style="1" customWidth="1"/>
    <col min="8" max="8" width="13.85546875" style="1" customWidth="1"/>
    <col min="9" max="10" width="19.7109375" style="1" customWidth="1"/>
    <col min="11" max="12" width="18.85546875" style="1" customWidth="1"/>
    <col min="13" max="13" width="18.5703125" style="1" customWidth="1"/>
    <col min="14" max="14" width="15.7109375" style="1" customWidth="1"/>
    <col min="15" max="16384" width="9.140625" style="1"/>
  </cols>
  <sheetData>
    <row r="1" spans="6:10" ht="1.5" customHeight="1" x14ac:dyDescent="0.15"/>
    <row r="2" spans="6:10" ht="1.5" customHeight="1" x14ac:dyDescent="0.15"/>
    <row r="3" spans="6:10" ht="1.5" customHeight="1" x14ac:dyDescent="0.15"/>
    <row r="4" spans="6:10" ht="1.5" customHeight="1" x14ac:dyDescent="0.15"/>
    <row r="5" spans="6:10" ht="1.5" customHeight="1" x14ac:dyDescent="0.15"/>
    <row r="6" spans="6:10" ht="1.5" customHeight="1" x14ac:dyDescent="0.15"/>
    <row r="7" spans="6:10" ht="1.5" customHeight="1" x14ac:dyDescent="0.15"/>
    <row r="8" spans="6:10" x14ac:dyDescent="0.15">
      <c r="F8" s="2" t="s">
        <v>0</v>
      </c>
      <c r="G8" s="2"/>
      <c r="H8" s="2"/>
      <c r="I8" s="2"/>
      <c r="J8" s="2"/>
    </row>
    <row r="9" spans="6:10" x14ac:dyDescent="0.15">
      <c r="F9" s="2" t="s">
        <v>1</v>
      </c>
      <c r="G9" s="2"/>
      <c r="H9" s="2"/>
      <c r="I9" s="2"/>
      <c r="J9" s="2"/>
    </row>
    <row r="10" spans="6:10" x14ac:dyDescent="0.15">
      <c r="F10" s="2" t="str">
        <f>"                  (вид цены (тарифа) на "&amp; god&amp;" год"</f>
        <v xml:space="preserve">                  (вид цены (тарифа) на 2022 год</v>
      </c>
      <c r="G10" s="2"/>
      <c r="H10" s="2"/>
      <c r="I10" s="2"/>
      <c r="J10" s="2"/>
    </row>
    <row r="11" spans="6:10" x14ac:dyDescent="0.15">
      <c r="F11" s="2" t="s">
        <v>2</v>
      </c>
      <c r="G11" s="2"/>
      <c r="H11" s="2"/>
      <c r="I11" s="2"/>
      <c r="J11" s="2"/>
    </row>
    <row r="12" spans="6:10" x14ac:dyDescent="0.15">
      <c r="F12" s="3"/>
    </row>
    <row r="13" spans="6:10" x14ac:dyDescent="0.15">
      <c r="F13" s="4" t="str">
        <f>ORG</f>
        <v>МУП "Электротепловые сети"</v>
      </c>
      <c r="G13" s="5"/>
      <c r="H13" s="5"/>
      <c r="I13" s="5"/>
      <c r="J13" s="5"/>
    </row>
    <row r="14" spans="6:10" x14ac:dyDescent="0.15">
      <c r="F14" s="2" t="s">
        <v>3</v>
      </c>
      <c r="G14" s="2"/>
      <c r="H14" s="2"/>
      <c r="I14" s="2"/>
      <c r="J14" s="2"/>
    </row>
    <row r="18" spans="6:11" ht="19.5" customHeight="1" x14ac:dyDescent="0.15">
      <c r="F18" s="6" t="s">
        <v>4</v>
      </c>
      <c r="G18" s="6"/>
      <c r="H18" s="6"/>
      <c r="I18" s="6"/>
      <c r="J18" s="6"/>
      <c r="K18" s="6"/>
    </row>
    <row r="19" spans="6:11" x14ac:dyDescent="0.15">
      <c r="F19" s="3"/>
    </row>
    <row r="20" spans="6:11" x14ac:dyDescent="0.15">
      <c r="F20" s="7" t="s">
        <v>5</v>
      </c>
      <c r="G20" s="7"/>
      <c r="H20" s="8" t="str">
        <f>ORG</f>
        <v>МУП "Электротепловые сети"</v>
      </c>
      <c r="I20" s="9"/>
      <c r="J20" s="9"/>
      <c r="K20" s="9"/>
    </row>
    <row r="21" spans="6:11" x14ac:dyDescent="0.15">
      <c r="F21" s="7"/>
      <c r="G21" s="7"/>
      <c r="H21" s="9"/>
      <c r="I21" s="9"/>
      <c r="J21" s="9"/>
      <c r="K21" s="9"/>
    </row>
    <row r="22" spans="6:11" x14ac:dyDescent="0.15">
      <c r="F22" s="7" t="s">
        <v>6</v>
      </c>
      <c r="G22" s="7"/>
      <c r="H22" s="10" t="str">
        <f>ORG</f>
        <v>МУП "Электротепловые сети"</v>
      </c>
      <c r="I22" s="10"/>
      <c r="J22" s="10"/>
      <c r="K22" s="10"/>
    </row>
    <row r="23" spans="6:11" ht="27.95" customHeight="1" x14ac:dyDescent="0.15">
      <c r="F23" s="7" t="s">
        <v>7</v>
      </c>
      <c r="G23" s="7"/>
      <c r="H23" s="11" t="str">
        <f>[1]Титульный!E53</f>
        <v>457100 Челябинская область, г. Троицк, Улица Кирова,  81</v>
      </c>
      <c r="I23" s="12"/>
      <c r="J23" s="12"/>
      <c r="K23" s="12"/>
    </row>
    <row r="24" spans="6:11" ht="27.95" customHeight="1" x14ac:dyDescent="0.15">
      <c r="F24" s="7" t="s">
        <v>8</v>
      </c>
      <c r="G24" s="7"/>
      <c r="H24" s="11" t="str">
        <f>[1]Титульный!E54</f>
        <v>457100 Челябинская область, г. Троицк, Улица Сибирская,  6</v>
      </c>
      <c r="I24" s="12"/>
      <c r="J24" s="12"/>
      <c r="K24" s="12"/>
    </row>
    <row r="25" spans="6:11" x14ac:dyDescent="0.15">
      <c r="F25" s="7" t="s">
        <v>9</v>
      </c>
      <c r="G25" s="7"/>
      <c r="H25" s="13" t="str">
        <f>INN</f>
        <v>7418012452</v>
      </c>
      <c r="I25" s="13"/>
      <c r="J25" s="13"/>
      <c r="K25" s="13"/>
    </row>
    <row r="26" spans="6:11" x14ac:dyDescent="0.15">
      <c r="F26" s="7" t="s">
        <v>10</v>
      </c>
      <c r="G26" s="7"/>
      <c r="H26" s="13" t="str">
        <f>KPP</f>
        <v>742401001</v>
      </c>
      <c r="I26" s="13"/>
      <c r="J26" s="13"/>
      <c r="K26" s="13"/>
    </row>
    <row r="27" spans="6:11" x14ac:dyDescent="0.15">
      <c r="F27" s="7" t="s">
        <v>11</v>
      </c>
      <c r="G27" s="7"/>
      <c r="H27" s="13" t="str">
        <f>[1]Титульный!E57</f>
        <v>Черный Василий Михайлович</v>
      </c>
      <c r="I27" s="13"/>
      <c r="J27" s="13"/>
      <c r="K27" s="13"/>
    </row>
    <row r="28" spans="6:11" x14ac:dyDescent="0.15">
      <c r="F28" s="7" t="s">
        <v>12</v>
      </c>
      <c r="G28" s="7"/>
      <c r="H28" s="14" t="str">
        <f>[1]Титульный!E68</f>
        <v>tr-ets@mail.ru</v>
      </c>
      <c r="I28" s="15"/>
      <c r="J28" s="15"/>
      <c r="K28" s="15"/>
    </row>
    <row r="29" spans="6:11" x14ac:dyDescent="0.15">
      <c r="F29" s="7" t="s">
        <v>13</v>
      </c>
      <c r="G29" s="7"/>
      <c r="H29" s="14" t="str">
        <f>[1]Титульный!E58</f>
        <v>8-351-63-2-69-29</v>
      </c>
      <c r="I29" s="15"/>
      <c r="J29" s="15"/>
      <c r="K29" s="15"/>
    </row>
    <row r="30" spans="6:11" hidden="1" x14ac:dyDescent="0.15">
      <c r="F30" s="7" t="s">
        <v>14</v>
      </c>
      <c r="G30" s="7"/>
      <c r="H30" s="16"/>
      <c r="I30" s="16"/>
      <c r="J30" s="16"/>
      <c r="K30" s="16"/>
    </row>
    <row r="31" spans="6:11" ht="4.5" customHeight="1" x14ac:dyDescent="0.15"/>
    <row r="32" spans="6:11" ht="4.5" customHeight="1" x14ac:dyDescent="0.15">
      <c r="F32" s="17"/>
    </row>
    <row r="33" spans="6:11" ht="18.75" customHeight="1" x14ac:dyDescent="0.15">
      <c r="F33" s="6" t="s">
        <v>15</v>
      </c>
      <c r="G33" s="6"/>
      <c r="H33" s="6"/>
      <c r="I33" s="6"/>
      <c r="J33" s="6"/>
      <c r="K33" s="6"/>
    </row>
    <row r="34" spans="6:11" ht="1.5" customHeight="1" x14ac:dyDescent="0.15"/>
    <row r="35" spans="6:11" ht="1.5" customHeight="1" x14ac:dyDescent="0.15">
      <c r="F35" s="17"/>
    </row>
    <row r="36" spans="6:11" ht="45" customHeight="1" x14ac:dyDescent="0.15">
      <c r="F36" s="18" t="s">
        <v>16</v>
      </c>
      <c r="G36" s="18"/>
      <c r="H36" s="19" t="s">
        <v>17</v>
      </c>
      <c r="I36" s="19" t="s">
        <v>18</v>
      </c>
      <c r="J36" s="19" t="s">
        <v>19</v>
      </c>
      <c r="K36" s="19" t="s">
        <v>20</v>
      </c>
    </row>
    <row r="37" spans="6:11" ht="24.75" customHeight="1" x14ac:dyDescent="0.15">
      <c r="F37" s="20" t="s">
        <v>21</v>
      </c>
      <c r="G37" s="21"/>
      <c r="H37" s="21"/>
      <c r="I37" s="21"/>
      <c r="J37" s="21"/>
      <c r="K37" s="21"/>
    </row>
    <row r="38" spans="6:11" ht="22.5" x14ac:dyDescent="0.15">
      <c r="F38" s="22">
        <v>1</v>
      </c>
      <c r="G38" s="23" t="s">
        <v>22</v>
      </c>
      <c r="H38" s="23"/>
      <c r="I38" s="23"/>
      <c r="J38" s="23"/>
      <c r="K38" s="24"/>
    </row>
    <row r="39" spans="6:11" x14ac:dyDescent="0.15">
      <c r="F39" s="25" t="s">
        <v>23</v>
      </c>
      <c r="G39" s="26" t="s">
        <v>24</v>
      </c>
      <c r="H39" s="27" t="s">
        <v>25</v>
      </c>
      <c r="I39" s="28"/>
      <c r="J39" s="28"/>
      <c r="K39" s="28"/>
    </row>
    <row r="40" spans="6:11" x14ac:dyDescent="0.15">
      <c r="F40" s="29" t="s">
        <v>26</v>
      </c>
      <c r="G40" s="30" t="s">
        <v>27</v>
      </c>
      <c r="H40" s="19" t="s">
        <v>25</v>
      </c>
      <c r="I40" s="28"/>
      <c r="J40" s="28"/>
      <c r="K40" s="28"/>
    </row>
    <row r="41" spans="6:11" ht="22.5" x14ac:dyDescent="0.15">
      <c r="F41" s="29" t="s">
        <v>28</v>
      </c>
      <c r="G41" s="30" t="s">
        <v>29</v>
      </c>
      <c r="H41" s="19" t="s">
        <v>25</v>
      </c>
      <c r="I41" s="28"/>
      <c r="J41" s="28"/>
      <c r="K41" s="28"/>
    </row>
    <row r="42" spans="6:11" x14ac:dyDescent="0.15">
      <c r="F42" s="29" t="s">
        <v>30</v>
      </c>
      <c r="G42" s="30" t="s">
        <v>31</v>
      </c>
      <c r="H42" s="19" t="s">
        <v>25</v>
      </c>
      <c r="I42" s="28"/>
      <c r="J42" s="28"/>
      <c r="K42" s="28"/>
    </row>
    <row r="43" spans="6:11" x14ac:dyDescent="0.15">
      <c r="F43" s="22" t="s">
        <v>32</v>
      </c>
      <c r="G43" s="23" t="s">
        <v>33</v>
      </c>
      <c r="H43" s="31"/>
      <c r="I43" s="23"/>
      <c r="J43" s="23"/>
      <c r="K43" s="24"/>
    </row>
    <row r="44" spans="6:11" ht="45" x14ac:dyDescent="0.15">
      <c r="F44" s="29" t="s">
        <v>34</v>
      </c>
      <c r="G44" s="30" t="s">
        <v>35</v>
      </c>
      <c r="H44" s="19" t="s">
        <v>36</v>
      </c>
      <c r="I44" s="32">
        <f>IF(I39=0,0,I40/I39)</f>
        <v>0</v>
      </c>
      <c r="J44" s="32">
        <f>IF(J39=0,0,J40/J39)</f>
        <v>0</v>
      </c>
      <c r="K44" s="32">
        <f>IF(K39=0,0,K40/K39)</f>
        <v>0</v>
      </c>
    </row>
    <row r="45" spans="6:11" ht="22.5" x14ac:dyDescent="0.15">
      <c r="F45" s="22" t="s">
        <v>37</v>
      </c>
      <c r="G45" s="23" t="s">
        <v>38</v>
      </c>
      <c r="H45" s="31"/>
      <c r="I45" s="23"/>
      <c r="J45" s="23"/>
      <c r="K45" s="24"/>
    </row>
    <row r="46" spans="6:11" x14ac:dyDescent="0.15">
      <c r="F46" s="29" t="s">
        <v>39</v>
      </c>
      <c r="G46" s="33" t="s">
        <v>40</v>
      </c>
      <c r="H46" s="19" t="s">
        <v>41</v>
      </c>
      <c r="I46" s="34">
        <f>'[1]9 Тариф'!P34</f>
        <v>11.391999999999999</v>
      </c>
      <c r="J46" s="34">
        <f>'[1]9 Тариф'!Q34</f>
        <v>10.277370000000001</v>
      </c>
      <c r="K46" s="34">
        <f>'[1]9 Тариф'!W34</f>
        <v>10.200670000000001</v>
      </c>
    </row>
    <row r="47" spans="6:11" ht="22.5" x14ac:dyDescent="0.15">
      <c r="F47" s="29" t="s">
        <v>42</v>
      </c>
      <c r="G47" s="33" t="s">
        <v>43</v>
      </c>
      <c r="H47" s="19" t="s">
        <v>44</v>
      </c>
      <c r="I47" s="34">
        <f>'[1]9 Тариф'!P59*1000</f>
        <v>0</v>
      </c>
      <c r="J47" s="34">
        <f>'[1]9 Тариф'!Q59*1000</f>
        <v>0</v>
      </c>
      <c r="K47" s="34">
        <f>'[1]9 Тариф'!W59*1000</f>
        <v>0</v>
      </c>
    </row>
    <row r="48" spans="6:11" ht="33.75" x14ac:dyDescent="0.15">
      <c r="F48" s="29" t="s">
        <v>45</v>
      </c>
      <c r="G48" s="33" t="s">
        <v>46</v>
      </c>
      <c r="H48" s="19" t="s">
        <v>47</v>
      </c>
      <c r="I48" s="35"/>
      <c r="J48" s="36"/>
      <c r="K48" s="36"/>
    </row>
    <row r="49" spans="6:11" x14ac:dyDescent="0.15">
      <c r="F49" s="29" t="s">
        <v>48</v>
      </c>
      <c r="G49" s="37" t="s">
        <v>49</v>
      </c>
      <c r="H49" s="19" t="s">
        <v>36</v>
      </c>
      <c r="I49" s="34">
        <f>'[1]9 Тариф'!P47</f>
        <v>0</v>
      </c>
      <c r="J49" s="34">
        <f>'[1]9 Тариф'!Q47</f>
        <v>0</v>
      </c>
      <c r="K49" s="34">
        <f>'[1]9 Тариф'!W47</f>
        <v>0</v>
      </c>
    </row>
    <row r="50" spans="6:11" ht="33.75" x14ac:dyDescent="0.15">
      <c r="F50" s="29" t="s">
        <v>50</v>
      </c>
      <c r="G50" s="38" t="s">
        <v>51</v>
      </c>
      <c r="H50" s="19"/>
      <c r="I50" s="39"/>
      <c r="J50" s="39"/>
      <c r="K50" s="39"/>
    </row>
    <row r="51" spans="6:11" ht="22.5" x14ac:dyDescent="0.15">
      <c r="F51" s="29" t="s">
        <v>52</v>
      </c>
      <c r="G51" s="40" t="s">
        <v>53</v>
      </c>
      <c r="H51" s="19" t="s">
        <v>25</v>
      </c>
      <c r="I51" s="34">
        <f>'[1]8_Расчет НВВ '!Q124</f>
        <v>50749.298540933625</v>
      </c>
      <c r="J51" s="34">
        <f>IFERROR('[1]8_Расчет НВВ '!V124,0)</f>
        <v>39035.0529895687</v>
      </c>
      <c r="K51" s="34">
        <f>'[1]8_Расчет НВВ '!Y124</f>
        <v>64612.819095996223</v>
      </c>
    </row>
    <row r="52" spans="6:11" ht="56.25" x14ac:dyDescent="0.15">
      <c r="F52" s="29" t="s">
        <v>54</v>
      </c>
      <c r="G52" s="30" t="s">
        <v>55</v>
      </c>
      <c r="H52" s="19" t="s">
        <v>25</v>
      </c>
      <c r="I52" s="41">
        <f>'[1]8_Расчет НВВ '!Q65</f>
        <v>15800.788916945485</v>
      </c>
      <c r="J52" s="41">
        <f>'[1]8_Расчет НВВ '!V65</f>
        <v>13337.489992000003</v>
      </c>
      <c r="K52" s="41">
        <f>'[1]8_Расчет НВВ '!Y65</f>
        <v>13719.075580671122</v>
      </c>
    </row>
    <row r="53" spans="6:11" x14ac:dyDescent="0.15">
      <c r="F53" s="42"/>
      <c r="G53" s="40" t="s">
        <v>56</v>
      </c>
      <c r="H53" s="19"/>
      <c r="I53" s="43"/>
      <c r="J53" s="43"/>
      <c r="K53" s="43"/>
    </row>
    <row r="54" spans="6:11" x14ac:dyDescent="0.15">
      <c r="F54" s="29" t="s">
        <v>57</v>
      </c>
      <c r="G54" s="44" t="s">
        <v>58</v>
      </c>
      <c r="H54" s="19" t="s">
        <v>25</v>
      </c>
      <c r="I54" s="41">
        <f>'[1]8_Расчет НВВ '!Q38</f>
        <v>12658.36484053513</v>
      </c>
      <c r="J54" s="41">
        <f>'[1]8_Расчет НВВ '!V38</f>
        <v>8626.6099920000015</v>
      </c>
      <c r="K54" s="41">
        <f>'[1]8_Расчет НВВ '!Y38</f>
        <v>8873.4173038711197</v>
      </c>
    </row>
    <row r="55" spans="6:11" x14ac:dyDescent="0.15">
      <c r="F55" s="29" t="s">
        <v>59</v>
      </c>
      <c r="G55" s="44" t="s">
        <v>60</v>
      </c>
      <c r="H55" s="19" t="s">
        <v>25</v>
      </c>
      <c r="I55" s="41">
        <f>'[1]8_Расчет НВВ '!Q40</f>
        <v>0</v>
      </c>
      <c r="J55" s="41">
        <f>'[1]8_Расчет НВВ '!V40</f>
        <v>0</v>
      </c>
      <c r="K55" s="41">
        <f>'[1]8_Расчет НВВ '!Y40</f>
        <v>0</v>
      </c>
    </row>
    <row r="56" spans="6:11" x14ac:dyDescent="0.15">
      <c r="F56" s="29" t="s">
        <v>61</v>
      </c>
      <c r="G56" s="44" t="s">
        <v>62</v>
      </c>
      <c r="H56" s="19" t="s">
        <v>25</v>
      </c>
      <c r="I56" s="41">
        <f>'[1]8_Расчет НВВ '!Q35</f>
        <v>2103.7085029916411</v>
      </c>
      <c r="J56" s="41">
        <f>'[1]8_Расчет НВВ '!V35</f>
        <v>4041.8500000000004</v>
      </c>
      <c r="K56" s="41">
        <f>'[1]8_Расчет НВВ '!Y35</f>
        <v>4157.4873284999994</v>
      </c>
    </row>
    <row r="57" spans="6:11" ht="33.75" x14ac:dyDescent="0.15">
      <c r="F57" s="29" t="s">
        <v>63</v>
      </c>
      <c r="G57" s="30" t="s">
        <v>64</v>
      </c>
      <c r="H57" s="19" t="s">
        <v>25</v>
      </c>
      <c r="I57" s="34">
        <f>'[1]8_Расчет НВВ '!Q102-I52</f>
        <v>8375.6268140099801</v>
      </c>
      <c r="J57" s="34">
        <f>'[1]8_Расчет НВВ '!V102-J52</f>
        <v>4054.1429975999999</v>
      </c>
      <c r="K57" s="34">
        <f>'[1]8_Расчет НВВ '!Y102-K52</f>
        <v>7495.0543771138528</v>
      </c>
    </row>
    <row r="58" spans="6:11" ht="22.5" x14ac:dyDescent="0.15">
      <c r="F58" s="29" t="s">
        <v>65</v>
      </c>
      <c r="G58" s="30" t="s">
        <v>66</v>
      </c>
      <c r="H58" s="19" t="s">
        <v>25</v>
      </c>
      <c r="I58" s="41">
        <f>'[1]8_Расчет НВВ '!Q103</f>
        <v>1343.3170600000001</v>
      </c>
      <c r="J58" s="41">
        <f>'[1]8_Расчет НВВ '!V103</f>
        <v>-3900.11</v>
      </c>
      <c r="K58" s="41">
        <f>'[1]8_Расчет НВВ '!Y103</f>
        <v>11662.971063174333</v>
      </c>
    </row>
    <row r="59" spans="6:11" ht="22.5" x14ac:dyDescent="0.15">
      <c r="F59" s="29" t="s">
        <v>67</v>
      </c>
      <c r="G59" s="30" t="s">
        <v>68</v>
      </c>
      <c r="H59" s="19" t="s">
        <v>25</v>
      </c>
      <c r="I59" s="36">
        <v>1.34</v>
      </c>
      <c r="J59" s="36"/>
      <c r="K59" s="36"/>
    </row>
    <row r="60" spans="6:11" ht="45" x14ac:dyDescent="0.15">
      <c r="F60" s="29" t="s">
        <v>69</v>
      </c>
      <c r="G60" s="44" t="s">
        <v>70</v>
      </c>
      <c r="H60" s="19"/>
      <c r="I60" s="45" t="s">
        <v>71</v>
      </c>
      <c r="J60" s="45" t="s">
        <v>71</v>
      </c>
      <c r="K60" s="45" t="s">
        <v>71</v>
      </c>
    </row>
    <row r="61" spans="6:11" x14ac:dyDescent="0.15">
      <c r="F61" s="29" t="s">
        <v>72</v>
      </c>
      <c r="G61" s="33" t="s">
        <v>73</v>
      </c>
      <c r="H61" s="19" t="s">
        <v>74</v>
      </c>
      <c r="I61" s="41">
        <f>'[1]7_Свод УЕ '!L39</f>
        <v>1211.2850000000001</v>
      </c>
      <c r="J61" s="41">
        <f>'[1]7_Свод УЕ '!L41</f>
        <v>1211.2850000000001</v>
      </c>
      <c r="K61" s="41">
        <f>'[1]7_Свод УЕ '!L42</f>
        <v>1211.2850000000001</v>
      </c>
    </row>
    <row r="62" spans="6:11" ht="33.75" customHeight="1" x14ac:dyDescent="0.15">
      <c r="F62" s="29" t="s">
        <v>75</v>
      </c>
      <c r="G62" s="30" t="s">
        <v>76</v>
      </c>
      <c r="H62" s="19" t="s">
        <v>77</v>
      </c>
      <c r="I62" s="41">
        <f>IF('[1]8_Расчет НВВ '!Q27=0,0,'[1]8_Расчет НВВ '!Q65/'[1]8_Расчет НВВ '!Q27)</f>
        <v>13.044650034422521</v>
      </c>
      <c r="J62" s="41">
        <f>IF('[1]8_Расчет НВВ '!U27=0,0,'[1]8_Расчет НВВ '!V65/'[1]8_Расчет НВВ '!U27)</f>
        <v>11.01102547459929</v>
      </c>
      <c r="K62" s="41">
        <f>IF('[1]8_Расчет НВВ '!X27=0,0,'[1]8_Расчет НВВ '!Y65/'[1]8_Расчет НВВ '!X27)</f>
        <v>11.326050913427576</v>
      </c>
    </row>
    <row r="63" spans="6:11" ht="24.75" customHeight="1" x14ac:dyDescent="0.15">
      <c r="F63" s="22" t="s">
        <v>78</v>
      </c>
      <c r="G63" s="46" t="s">
        <v>79</v>
      </c>
      <c r="H63" s="46"/>
      <c r="I63" s="46"/>
      <c r="J63" s="23"/>
      <c r="K63" s="24"/>
    </row>
    <row r="64" spans="6:11" x14ac:dyDescent="0.15">
      <c r="F64" s="29" t="s">
        <v>80</v>
      </c>
      <c r="G64" s="30" t="s">
        <v>81</v>
      </c>
      <c r="H64" s="19" t="s">
        <v>82</v>
      </c>
      <c r="I64" s="41">
        <f>'[1]16_Персонал'!J20</f>
        <v>35</v>
      </c>
      <c r="J64" s="41">
        <f>'[1]16_Персонал'!L20</f>
        <v>35</v>
      </c>
      <c r="K64" s="34">
        <f>'[1]16_Персонал'!M20</f>
        <v>0</v>
      </c>
    </row>
    <row r="65" spans="6:14" ht="22.5" x14ac:dyDescent="0.15">
      <c r="F65" s="29" t="s">
        <v>83</v>
      </c>
      <c r="G65" s="30" t="s">
        <v>84</v>
      </c>
      <c r="H65" s="19" t="s">
        <v>85</v>
      </c>
      <c r="I65" s="41">
        <f>'[1]16_Персонал'!J44/1000</f>
        <v>0</v>
      </c>
      <c r="J65" s="36"/>
      <c r="K65" s="34"/>
    </row>
    <row r="66" spans="6:14" ht="22.5" x14ac:dyDescent="0.15">
      <c r="F66" s="29" t="s">
        <v>86</v>
      </c>
      <c r="G66" s="30" t="s">
        <v>87</v>
      </c>
      <c r="H66" s="19"/>
      <c r="I66" s="45"/>
      <c r="J66" s="45"/>
      <c r="K66" s="45"/>
    </row>
    <row r="67" spans="6:14" ht="22.5" x14ac:dyDescent="0.15">
      <c r="F67" s="29" t="s">
        <v>88</v>
      </c>
      <c r="G67" s="40" t="s">
        <v>89</v>
      </c>
      <c r="H67" s="19" t="s">
        <v>25</v>
      </c>
      <c r="I67" s="36">
        <v>108</v>
      </c>
      <c r="J67" s="36">
        <f>I67</f>
        <v>108</v>
      </c>
      <c r="K67" s="36">
        <f>J67</f>
        <v>108</v>
      </c>
    </row>
    <row r="68" spans="6:14" ht="33.75" x14ac:dyDescent="0.15">
      <c r="F68" s="29" t="s">
        <v>90</v>
      </c>
      <c r="G68" s="40" t="s">
        <v>91</v>
      </c>
      <c r="H68" s="19" t="s">
        <v>25</v>
      </c>
      <c r="I68" s="36"/>
      <c r="J68" s="36"/>
      <c r="K68" s="36"/>
    </row>
    <row r="69" spans="6:14" ht="6" customHeight="1" x14ac:dyDescent="0.15">
      <c r="F69" s="47"/>
    </row>
    <row r="70" spans="6:14" ht="6" customHeight="1" x14ac:dyDescent="0.15">
      <c r="F70" s="47"/>
    </row>
    <row r="71" spans="6:14" ht="6" customHeight="1" x14ac:dyDescent="0.15">
      <c r="F71" s="47"/>
    </row>
    <row r="72" spans="6:14" ht="6" customHeight="1" x14ac:dyDescent="0.15">
      <c r="F72" s="47"/>
    </row>
    <row r="73" spans="6:14" ht="23.25" customHeight="1" x14ac:dyDescent="0.15">
      <c r="F73" s="6" t="s">
        <v>92</v>
      </c>
      <c r="G73" s="6"/>
      <c r="H73" s="6"/>
      <c r="I73" s="6"/>
      <c r="J73" s="6"/>
      <c r="K73" s="6"/>
      <c r="L73" s="6"/>
      <c r="M73" s="6"/>
      <c r="N73" s="6"/>
    </row>
    <row r="74" spans="6:14" x14ac:dyDescent="0.15">
      <c r="F74" s="48"/>
    </row>
    <row r="75" spans="6:14" ht="24" customHeight="1" x14ac:dyDescent="0.15">
      <c r="F75" s="49" t="s">
        <v>16</v>
      </c>
      <c r="G75" s="49"/>
      <c r="H75" s="50" t="s">
        <v>93</v>
      </c>
      <c r="I75" s="18" t="s">
        <v>18</v>
      </c>
      <c r="J75" s="18"/>
      <c r="K75" s="18" t="s">
        <v>94</v>
      </c>
      <c r="L75" s="18"/>
      <c r="M75" s="18" t="s">
        <v>95</v>
      </c>
      <c r="N75" s="18"/>
    </row>
    <row r="76" spans="6:14" ht="22.5" x14ac:dyDescent="0.15">
      <c r="F76" s="49"/>
      <c r="G76" s="49"/>
      <c r="H76" s="50"/>
      <c r="I76" s="19" t="s">
        <v>96</v>
      </c>
      <c r="J76" s="19" t="s">
        <v>97</v>
      </c>
      <c r="K76" s="19" t="s">
        <v>96</v>
      </c>
      <c r="L76" s="19" t="s">
        <v>97</v>
      </c>
      <c r="M76" s="19" t="s">
        <v>96</v>
      </c>
      <c r="N76" s="19" t="s">
        <v>97</v>
      </c>
    </row>
    <row r="77" spans="6:14" ht="20.25" customHeight="1" x14ac:dyDescent="0.15">
      <c r="F77" s="51" t="s">
        <v>98</v>
      </c>
      <c r="G77" s="52"/>
      <c r="H77" s="52"/>
      <c r="I77" s="23"/>
      <c r="J77" s="23"/>
      <c r="K77" s="23"/>
      <c r="L77" s="23"/>
      <c r="M77" s="23"/>
      <c r="N77" s="23"/>
    </row>
    <row r="78" spans="6:14" ht="20.25" customHeight="1" x14ac:dyDescent="0.15">
      <c r="F78" s="22">
        <v>1</v>
      </c>
      <c r="G78" s="53" t="s">
        <v>99</v>
      </c>
      <c r="H78" s="23"/>
      <c r="I78" s="23"/>
      <c r="J78" s="23"/>
      <c r="K78" s="23"/>
      <c r="L78" s="23"/>
      <c r="M78" s="23"/>
      <c r="N78" s="23"/>
    </row>
    <row r="79" spans="6:14" ht="22.5" x14ac:dyDescent="0.15">
      <c r="F79" s="29" t="s">
        <v>23</v>
      </c>
      <c r="G79" s="30" t="s">
        <v>100</v>
      </c>
      <c r="H79" s="54" t="s">
        <v>101</v>
      </c>
      <c r="I79" s="36">
        <v>196476.11947237031</v>
      </c>
      <c r="J79" s="36">
        <v>196476.11947237031</v>
      </c>
      <c r="K79" s="36">
        <f>'[1]9 Тариф'!Q69</f>
        <v>109395.06726591206</v>
      </c>
      <c r="L79" s="34">
        <f>K79</f>
        <v>109395.06726591206</v>
      </c>
      <c r="M79" s="36">
        <f>N79</f>
        <v>288051.20716784685</v>
      </c>
      <c r="N79" s="36">
        <f>'[1]9 Тариф'!Y69</f>
        <v>288051.20716784685</v>
      </c>
    </row>
    <row r="80" spans="6:14" ht="22.5" x14ac:dyDescent="0.15">
      <c r="F80" s="55" t="s">
        <v>26</v>
      </c>
      <c r="G80" s="56" t="s">
        <v>102</v>
      </c>
      <c r="H80" s="57" t="s">
        <v>103</v>
      </c>
      <c r="I80" s="36">
        <v>439.30903143122657</v>
      </c>
      <c r="J80" s="36">
        <v>439.30903143122657</v>
      </c>
      <c r="K80" s="36">
        <f>'[1]9 Тариф'!R80</f>
        <v>456.73056442955271</v>
      </c>
      <c r="L80" s="36">
        <f>'[1]9 Тариф'!S80</f>
        <v>481.84834663581148</v>
      </c>
      <c r="M80" s="36">
        <f>'[1]9 Тариф'!X80</f>
        <v>625.8587578210562</v>
      </c>
      <c r="N80" s="36">
        <f>'[1]9 Тариф'!Y80</f>
        <v>545.51564704490772</v>
      </c>
    </row>
    <row r="81" spans="6:14" ht="18" customHeight="1" x14ac:dyDescent="0.15">
      <c r="F81" s="22" t="s">
        <v>32</v>
      </c>
      <c r="G81" s="53" t="s">
        <v>104</v>
      </c>
      <c r="H81" s="58" t="s">
        <v>103</v>
      </c>
      <c r="I81" s="36">
        <v>963.16968610950551</v>
      </c>
      <c r="J81" s="36">
        <v>963.16968610950551</v>
      </c>
      <c r="K81" s="36">
        <f>'[1]9 Тариф'!R81</f>
        <v>456.73056442955271</v>
      </c>
      <c r="L81" s="36">
        <f>'[1]9 Тариф'!S81</f>
        <v>481.84834663581148</v>
      </c>
      <c r="M81" s="36">
        <f>'[1]9 Тариф'!X81</f>
        <v>1194.831434622386</v>
      </c>
      <c r="N81" s="36">
        <f>'[1]9 Тариф'!Y81</f>
        <v>1194.8283717574609</v>
      </c>
    </row>
    <row r="82" spans="6:14" x14ac:dyDescent="0.15">
      <c r="F82" s="17"/>
      <c r="I82" s="59"/>
      <c r="J82" s="59"/>
      <c r="K82" s="59"/>
      <c r="L82" s="59"/>
      <c r="M82" s="59"/>
      <c r="N82" s="59"/>
    </row>
    <row r="83" spans="6:14" x14ac:dyDescent="0.15">
      <c r="F83" s="3"/>
    </row>
    <row r="85" spans="6:14" x14ac:dyDescent="0.15">
      <c r="F85" s="60" t="s">
        <v>105</v>
      </c>
      <c r="G85" s="60"/>
      <c r="H85" s="60"/>
      <c r="I85" s="60"/>
      <c r="J85" s="60"/>
      <c r="K85" s="60"/>
      <c r="L85" s="60"/>
      <c r="M85" s="60"/>
    </row>
    <row r="86" spans="6:14" x14ac:dyDescent="0.15">
      <c r="F86" s="60" t="s">
        <v>106</v>
      </c>
      <c r="G86" s="60"/>
      <c r="H86" s="60"/>
      <c r="I86" s="60"/>
      <c r="J86" s="60"/>
      <c r="K86" s="60"/>
      <c r="L86" s="60"/>
      <c r="M86" s="60"/>
    </row>
    <row r="87" spans="6:14" x14ac:dyDescent="0.15">
      <c r="F87" s="60" t="s">
        <v>107</v>
      </c>
      <c r="G87" s="60"/>
      <c r="H87" s="60"/>
      <c r="I87" s="60"/>
      <c r="J87" s="60"/>
      <c r="K87" s="60"/>
      <c r="L87" s="60"/>
      <c r="M87" s="60"/>
    </row>
    <row r="88" spans="6:14" x14ac:dyDescent="0.15">
      <c r="F88" s="60" t="s">
        <v>108</v>
      </c>
      <c r="G88" s="60"/>
      <c r="H88" s="60"/>
      <c r="I88" s="60"/>
      <c r="J88" s="60"/>
      <c r="K88" s="60"/>
      <c r="L88" s="60"/>
      <c r="M88" s="60"/>
    </row>
  </sheetData>
  <sheetProtection password="FA9C" sheet="1" objects="1" scenarios="1" formatColumns="0" formatRows="0"/>
  <mergeCells count="42">
    <mergeCell ref="F77:H77"/>
    <mergeCell ref="F85:M85"/>
    <mergeCell ref="F86:M86"/>
    <mergeCell ref="F87:M87"/>
    <mergeCell ref="F88:M88"/>
    <mergeCell ref="F73:N73"/>
    <mergeCell ref="F75:G76"/>
    <mergeCell ref="H75:H76"/>
    <mergeCell ref="I75:J75"/>
    <mergeCell ref="K75:L75"/>
    <mergeCell ref="M75:N75"/>
    <mergeCell ref="F30:G30"/>
    <mergeCell ref="H30:K30"/>
    <mergeCell ref="F33:K33"/>
    <mergeCell ref="F36:G36"/>
    <mergeCell ref="F37:K37"/>
    <mergeCell ref="G63:I63"/>
    <mergeCell ref="F27:G27"/>
    <mergeCell ref="H27:K27"/>
    <mergeCell ref="F28:G28"/>
    <mergeCell ref="H28:K28"/>
    <mergeCell ref="F29:G29"/>
    <mergeCell ref="H29:K29"/>
    <mergeCell ref="F24:G24"/>
    <mergeCell ref="H24:K24"/>
    <mergeCell ref="F25:G25"/>
    <mergeCell ref="H25:K25"/>
    <mergeCell ref="F26:G26"/>
    <mergeCell ref="H26:K26"/>
    <mergeCell ref="F18:K18"/>
    <mergeCell ref="F20:G21"/>
    <mergeCell ref="H20:K21"/>
    <mergeCell ref="F22:G22"/>
    <mergeCell ref="H22:K22"/>
    <mergeCell ref="F23:G23"/>
    <mergeCell ref="H23:K23"/>
    <mergeCell ref="F8:J8"/>
    <mergeCell ref="F9:J9"/>
    <mergeCell ref="F10:J10"/>
    <mergeCell ref="F11:J11"/>
    <mergeCell ref="F13:J13"/>
    <mergeCell ref="F14:J14"/>
  </mergeCells>
  <dataValidations count="3">
    <dataValidation type="decimal" allowBlank="1" showErrorMessage="1" errorTitle="Ошибка" error="Допускается ввод только неотрицательных чисел!" sqref="K79:N8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I60:K60 I66:K66 I50:K50">
      <formula1>900</formula1>
    </dataValidation>
    <dataValidation type="decimal" allowBlank="1" showErrorMessage="1" errorTitle="Ошибка" error="Допускается ввод только действительных чисел!" sqref="I61:K61 J65 I59:K59 J39:K42 I44:K44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3_Форма раскрытия информации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2021-04-20T14:54:33Z</dcterms:created>
  <dcterms:modified xsi:type="dcterms:W3CDTF">2021-04-20T14:54:49Z</dcterms:modified>
</cp:coreProperties>
</file>